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50" documentId="120_S{2AC9BD13-BADA-5192-A53E-5A8FF88502F6}" xr6:coauthVersionLast="47" xr6:coauthVersionMax="47" xr10:uidLastSave="{EA635FED-7558-4292-96C5-475E1D785723}"/>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<sst xmlns="http://schemas.openxmlformats.org/spreadsheetml/2006/main" count="180281" uniqueCount="39124">
  <si>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</si>
  <si>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</si>
  <si>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</si>
  <si>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</si>
  <si>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</si>
  <si>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</si>
  <si>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</si>
  <si>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</si>
  <si>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</si>
  <si>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</si>
  <si>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</si>
  <si>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</si>
  <si>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</si>
  <si>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</si>
  <si>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</si>
  <si>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</si>
  <si>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</si>
  <si>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</si>
  <si>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</si>
  <si>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</si>
  <si>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</si>
  <si>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</si>
  <si>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</si>
  <si>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</si>
  <si>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</si>
  <si>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</si>
  <si>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</si>
  <si>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</si>
  <si>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</si>
  <si>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</si>
  <si>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</si>
  <si>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</si>
  <si>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</si>
  <si>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</si>
  <si>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</si>
  <si>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</si>
  <si>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</si>
  <si>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</si>
  <si>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</si>
  <si>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</si>
  <si>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</si>
  <si>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</si>
  <si>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</si>
  <si>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</si>
  <si>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</si>
  <si>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</si>
  <si>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</si>
  <si>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</si>
  <si>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</si>
  <si>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</si>
  <si>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</si>
  <si>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</si>
  <si>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</si>
  <si>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</si>
  <si>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</si>
  <si>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</si>
  <si>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</si>
  <si>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</si>
  <si>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</si>
  <si>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</si>
  <si>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</si>
  <si>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</si>
  <si>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</si>
  <si>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</si>
  <si>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</si>
  <si>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</si>
  <si>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</si>
  <si>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</si>
  <si>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</si>
  <si>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</si>
  <si>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</si>
  <si>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</si>
  <si>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</si>
  <si>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</si>
  <si>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</si>
  <si>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</si>
  <si>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</si>
  <si>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</si>
  <si>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</si>
  <si>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</si>
  <si>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</si>
  <si>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</si>
  <si>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</si>
  <si>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</si>
  <si>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</si>
  <si>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</si>
  <si>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</si>
  <si>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</si>
  <si>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</si>
  <si>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</si>
  <si>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</si>
  <si>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</si>
  <si>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</si>
  <si>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</si>
  <si>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</si>
  <si>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</si>
  <si>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</si>
  <si>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</si>
  <si>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</si>
  <si>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</si>
  <si>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</si>
  <si>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</si>
  <si>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</si>
  <si>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</si>
  <si>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</si>
  <si>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</si>
  <si>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</si>
  <si>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</si>
  <si>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</si>
  <si>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</si>
  <si>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</si>
  <si>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</si>
  <si>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</si>
  <si>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</si>
  <si>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</si>
  <si>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</si>
  <si>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</si>
  <si>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</si>
  <si>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</si>
  <si>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</si>
  <si>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</si>
  <si>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</si>
  <si>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</si>
  <si>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</si>
  <si>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</si>
  <si>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</si>
  <si>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</si>
  <si>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</si>
  <si>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</si>
  <si>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</si>
  <si>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</si>
  <si>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</si>
  <si>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</si>
  <si>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</si>
  <si>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</si>
  <si>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</si>
  <si>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</si>
  <si>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</si>
  <si>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</si>
  <si>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</si>
  <si>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</si>
  <si>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</si>
  <si>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</si>
  <si>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</si>
  <si>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</si>
  <si>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</si>
  <si>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</si>
  <si>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</si>
  <si>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</si>
  <si>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</si>
  <si>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</si>
  <si>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</si>
  <si>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</si>
  <si>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</si>
  <si>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</si>
  <si>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</si>
  <si>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</si>
  <si>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</si>
  <si>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</si>
  <si>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</si>
  <si>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</si>
  <si>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</si>
  <si>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</si>
  <si>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</si>
  <si>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</si>
  <si>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</si>
  <si>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</si>
  <si>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</si>
  <si>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</si>
  <si>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</si>
  <si>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</si>
  <si>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</si>
  <si>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</si>
  <si>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</si>
  <si>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</si>
  <si>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</si>
  <si>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</si>
  <si>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</si>
  <si>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</si>
  <si>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</si>
  <si>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</si>
  <si>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</si>
  <si>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</si>
  <si>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</si>
  <si>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</si>
  <si>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</si>
  <si>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</si>
  <si>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</si>
  <si>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</si>
  <si>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</si>
  <si>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</si>
  <si>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</si>
  <si>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</si>
  <si>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</si>
  <si>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</si>
  <si>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</si>
  <si>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</si>
  <si>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</si>
  <si>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</si>
  <si>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</si>
  <si>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</si>
  <si>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</si>
  <si>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</si>
  <si>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</si>
  <si>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</si>
  <si>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</si>
  <si>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</si>
  <si>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</si>
  <si>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</si>
  <si>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</si>
  <si>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</si>
  <si>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</si>
  <si>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</si>
  <si>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</si>
  <si>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</si>
  <si>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</si>
  <si>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</si>
  <si>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</si>
  <si>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</si>
  <si>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</si>
  <si>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</si>
  <si>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</si>
  <si>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</si>
  <si>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</si>
  <si>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</si>
  <si>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</si>
  <si>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</si>
  <si>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</si>
  <si>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</si>
  <si>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</si>
  <si>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</si>
  <si>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</si>
  <si>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</si>
  <si>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</si>
  <si>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</si>
  <si>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</si>
  <si>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</si>
  <si>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</si>
  <si>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</si>
  <si>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</si>
  <si>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</si>
  <si>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</si>
  <si>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</si>
  <si>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</si>
  <si>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</si>
  <si>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</si>
  <si>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</si>
  <si>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</si>
  <si>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</si>
  <si>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</si>
  <si>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</si>
  <si>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</si>
  <si>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</si>
  <si>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</si>
  <si>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</si>
  <si>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</si>
  <si>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</si>
  <si>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</si>
  <si>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</si>
  <si>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</si>
  <si>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</si>
  <si>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</si>
  <si>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</si>
  <si>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</si>
  <si>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</si>
  <si>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</si>
  <si>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</si>
  <si>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</si>
  <si>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</si>
  <si>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</si>
  <si>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</si>
  <si>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</si>
  <si>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</si>
  <si>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</si>
  <si>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</si>
  <si>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</si>
  <si>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</si>
  <si>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</si>
  <si>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</si>
  <si>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</si>
  <si>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</si>
  <si>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</si>
  <si>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</si>
  <si>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</si>
  <si>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</si>
  <si>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</si>
  <si>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</si>
  <si>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</si>
  <si>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</si>
  <si>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</si>
  <si>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</si>
  <si>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</si>
  <si>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</si>
  <si>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</si>
  <si>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</si>
  <si>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</si>
  <si>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</si>
  <si>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</si>
  <si>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</si>
  <si>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</si>
  <si>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</si>
  <si>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</si>
  <si>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</si>
  <si>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</si>
  <si>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</si>
  <si>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</si>
  <si>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</si>
  <si>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</si>
  <si>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</si>
  <si>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</si>
  <si>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</si>
  <si>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</si>
  <si>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</si>
  <si>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</si>
  <si>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</si>
  <si>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</si>
  <si>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</si>
  <si>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</si>
  <si>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</si>
  <si>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</si>
  <si>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</si>
  <si>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</si>
  <si>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</si>
  <si>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</si>
  <si>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</si>
  <si>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</si>
  <si>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</si>
  <si>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</si>
  <si>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</si>
  <si>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</si>
  <si>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</si>
  <si>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</si>
  <si>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</si>
  <si>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</si>
  <si>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</si>
  <si>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</si>
  <si>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</si>
  <si>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</si>
  <si>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</si>
  <si>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</si>
  <si>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</si>
  <si>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</si>
  <si>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</si>
  <si>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</si>
  <si>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</si>
  <si>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</si>
  <si>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</si>
  <si>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</si>
  <si>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</si>
  <si>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</si>
  <si>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</si>
  <si>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</si>
  <si>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</si>
  <si>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</si>
  <si>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</si>
  <si>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</si>
  <si>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</si>
  <si>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</si>
  <si>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</si>
  <si>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</si>
  <si>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</si>
  <si>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</si>
  <si>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</si>
  <si>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</si>
  <si>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</si>
  <si>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</si>
  <si>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</si>
  <si>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</si>
  <si>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</si>
  <si>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</si>
  <si>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</si>
  <si>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</si>
  <si>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</si>
  <si>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</si>
  <si>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</si>
  <si>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</si>
  <si>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</si>
  <si>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</si>
  <si>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</si>
  <si>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</si>
  <si>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</si>
  <si>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</si>
  <si>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</si>
  <si>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</si>
  <si>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</si>
  <si>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</si>
  <si>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</si>
  <si>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</si>
  <si>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</si>
  <si>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</si>
  <si>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</si>
  <si>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</si>
  <si>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</si>
  <si>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</si>
  <si>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</si>
  <si>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</si>
  <si>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</si>
  <si>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</si>
  <si>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</si>
  <si>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</si>
  <si>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</si>
  <si>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</si>
  <si>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</si>
  <si>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</si>
  <si>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</si>
  <si>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</si>
  <si>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</si>
  <si>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</si>
  <si>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</si>
  <si>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</si>
  <si>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</si>
  <si>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</si>
  <si>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</si>
  <si>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</si>
  <si>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</si>
  <si>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</si>
  <si>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</si>
  <si>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</si>
  <si>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</si>
  <si>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</si>
  <si>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</si>
  <si>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</si>
  <si>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</si>
  <si>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</si>
  <si>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</si>
  <si>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</si>
  <si>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</si>
  <si>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</si>
  <si>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</si>
  <si>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</si>
  <si>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</si>
  <si>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</si>
  <si>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</si>
  <si>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</si>
  <si>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</si>
  <si>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</si>
  <si>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</si>
  <si>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</si>
  <si>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</si>
  <si>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</si>
  <si>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</si>
  <si>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</si>
  <si>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</si>
  <si>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</si>
  <si>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</si>
  <si>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</si>
  <si>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</si>
  <si>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</si>
  <si>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</si>
  <si>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</si>
  <si>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</si>
  <si>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</si>
  <si>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</si>
  <si>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</si>
  <si>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</si>
  <si>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</si>
  <si>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</si>
  <si>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</si>
  <si>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</si>
  <si>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</si>
  <si>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</si>
  <si>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</si>
  <si>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</si>
  <si>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</si>
  <si>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</si>
  <si>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</si>
  <si>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</si>
  <si>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</si>
  <si>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</si>
  <si>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</si>
  <si>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</si>
  <si>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</si>
  <si>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</si>
  <si>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</si>
  <si>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</si>
  <si>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</si>
  <si>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</si>
  <si>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</si>
  <si>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</si>
  <si>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</si>
  <si>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</si>
  <si>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</si>
  <si>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</si>
  <si>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</si>
  <si>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</si>
  <si>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</si>
  <si>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</si>
  <si>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</si>
  <si>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</si>
  <si>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</si>
  <si>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</si>
  <si>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</si>
  <si>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</si>
  <si>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</si>
  <si>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</si>
  <si>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</si>
  <si>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</si>
  <si>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</si>
  <si>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</si>
  <si>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</si>
  <si>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</si>
  <si>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</si>
  <si>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</si>
  <si>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</si>
  <si>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</si>
  <si>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</si>
  <si>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</si>
  <si>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</si>
  <si>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</si>
  <si>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</si>
  <si>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</si>
  <si>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</si>
  <si>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</si>
  <si>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</si>
  <si>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</si>
  <si>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</si>
  <si>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</si>
  <si>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</si>
  <si>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</si>
  <si>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</si>
  <si>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</si>
  <si>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</si>
  <si>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</si>
  <si>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</si>
  <si>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</si>
  <si>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</si>
  <si>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</si>
  <si>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</si>
  <si>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</si>
  <si>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</si>
  <si>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</si>
  <si>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</si>
  <si>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</si>
  <si>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</si>
  <si>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</si>
  <si>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</si>
  <si>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</si>
  <si>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</si>
  <si>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</si>
  <si>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</si>
  <si>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</si>
  <si>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</si>
  <si>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</si>
  <si>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</si>
  <si>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</si>
  <si>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</si>
  <si>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</si>
  <si>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</si>
  <si>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</si>
  <si>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</si>
  <si>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</si>
  <si>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</si>
  <si>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</si>
  <si>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</si>
  <si>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</si>
  <si>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</si>
  <si>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</si>
  <si>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</si>
  <si>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</si>
  <si>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</si>
  <si>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</si>
  <si>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</si>
  <si>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</si>
  <si>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</si>
  <si>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</si>
  <si>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</si>
  <si>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</si>
  <si>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</si>
  <si>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</si>
  <si>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</si>
  <si>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</si>
  <si>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</si>
  <si>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</si>
  <si>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</si>
  <si>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</si>
  <si>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</si>
  <si>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</si>
  <si>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</si>
  <si>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</si>
  <si>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</si>
  <si>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</si>
  <si>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</si>
  <si>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</si>
  <si>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</si>
  <si>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</si>
  <si>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</si>
  <si>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</si>
  <si>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</si>
  <si>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</si>
  <si>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</si>
  <si>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</si>
  <si>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</si>
  <si>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</si>
  <si>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</si>
  <si>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</si>
  <si>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</si>
  <si>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</si>
  <si>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</si>
  <si>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</si>
  <si>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</si>
  <si>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</si>
  <si>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</si>
  <si>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</si>
  <si>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</si>
  <si>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</si>
  <si>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</si>
  <si>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</si>
  <si>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</si>
  <si>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</si>
  <si>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</si>
  <si>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</si>
  <si>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</si>
  <si>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</si>
  <si>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</si>
  <si>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</si>
  <si>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</si>
  <si>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</si>
  <si>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</si>
  <si>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</si>
  <si>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</si>
  <si>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</si>
  <si>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</si>
  <si>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</si>
  <si>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</si>
  <si>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</si>
  <si>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</si>
  <si>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</si>
  <si>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</si>
  <si>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</si>
  <si>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</si>
  <si>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</si>
  <si>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</si>
  <si>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</si>
  <si>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</si>
  <si>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</si>
  <si>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</si>
  <si>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</si>
  <si>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</si>
  <si>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</si>
  <si>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</si>
  <si>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</si>
  <si>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</si>
  <si>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</si>
  <si>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</si>
  <si>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</si>
  <si>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</si>
  <si>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</si>
  <si>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</si>
  <si>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</si>
  <si>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</si>
  <si>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</si>
  <si>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</si>
  <si>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</si>
  <si>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</si>
  <si>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</si>
  <si>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</si>
  <si>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</si>
  <si>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</si>
  <si>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</si>
  <si>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</si>
  <si>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</si>
  <si>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</si>
  <si>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</si>
  <si>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</si>
  <si>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</si>
  <si>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</si>
  <si>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</si>
  <si>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</si>
  <si>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</si>
  <si>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</si>
  <si>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</si>
  <si>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</si>
  <si>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</si>
  <si>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</si>
  <si>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</si>
  <si>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</si>
  <si>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</si>
  <si>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</si>
  <si>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</si>
  <si>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</si>
  <si>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</si>
  <si>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</si>
  <si>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</si>
  <si>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</si>
  <si>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</si>
  <si>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</si>
  <si>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</si>
  <si>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</si>
  <si>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</si>
  <si>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</si>
  <si>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</si>
  <si>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</si>
  <si>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</si>
  <si>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</si>
  <si>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</si>
  <si>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</si>
  <si>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</si>
  <si>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</si>
  <si>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</si>
  <si>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</si>
  <si>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</si>
  <si>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</si>
  <si>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</si>
  <si>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</si>
  <si>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</si>
  <si>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</si>
  <si>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</si>
  <si>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</si>
  <si>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</si>
  <si>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</si>
  <si>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</si>
  <si>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</si>
  <si>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</si>
  <si>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</si>
  <si>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</si>
  <si>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</si>
  <si>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</si>
  <si>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</si>
  <si>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</si>
  <si>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</si>
  <si>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</si>
  <si>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</si>
  <si>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</si>
  <si>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</si>
  <si>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</si>
  <si>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</si>
  <si>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</si>
  <si>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</si>
  <si>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</si>
  <si>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</si>
  <si>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</si>
  <si>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</si>
  <si>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</si>
  <si>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</si>
  <si>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</si>
  <si>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</si>
  <si>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</si>
  <si>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</si>
  <si>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</si>
  <si>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</si>
  <si>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</si>
  <si>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</si>
  <si>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</si>
  <si>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</si>
  <si>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</si>
  <si>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</si>
  <si>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</si>
  <si>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</si>
  <si>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</si>
  <si>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</si>
  <si>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</si>
  <si>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</si>
  <si>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</si>
  <si>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</si>
  <si>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</si>
  <si>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</si>
  <si>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</si>
  <si>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</si>
  <si>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</si>
  <si>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</si>
  <si>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</si>
  <si>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</si>
  <si>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</si>
  <si>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</si>
  <si>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</si>
  <si>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</si>
  <si>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</si>
  <si>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</si>
  <si>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</si>
  <si>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</si>
  <si>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</si>
  <si>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</si>
  <si>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</si>
  <si>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</si>
  <si>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</si>
  <si>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</si>
  <si>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</si>
  <si>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</si>
  <si>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</si>
  <si>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</si>
  <si>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</si>
  <si>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</si>
  <si>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</si>
  <si>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</si>
  <si>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</si>
  <si>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</si>
  <si>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</si>
  <si>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</si>
  <si>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</si>
  <si>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</si>
  <si>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</si>
  <si>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</si>
  <si>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</si>
  <si>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</si>
  <si>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</si>
  <si>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</si>
  <si>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</si>
  <si>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</si>
  <si>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</si>
  <si>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</si>
  <si>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</si>
  <si>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</si>
  <si>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</si>
  <si>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</si>
  <si>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</si>
  <si>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</si>
  <si>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</si>
  <si>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</si>
  <si>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</si>
  <si>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</si>
  <si>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</si>
  <si>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</si>
  <si>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</si>
  <si>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</si>
  <si>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</si>
  <si>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</si>
  <si>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</si>
  <si>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</si>
  <si>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</si>
  <si>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</si>
  <si>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</si>
  <si>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</si>
  <si>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</si>
  <si>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</si>
  <si>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</si>
  <si>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</si>
  <si>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</si>
  <si>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</si>
  <si>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</si>
  <si>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</si>
  <si>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</si>
  <si>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</si>
  <si>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</si>
  <si>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</si>
  <si>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</si>
  <si>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</si>
  <si>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</si>
  <si>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</si>
  <si>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</si>
  <si>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</si>
  <si>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</si>
  <si>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</si>
  <si>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</si>
  <si>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</si>
  <si>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</si>
  <si>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</si>
  <si>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</si>
  <si>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</si>
  <si>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</si>
  <si>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</si>
  <si>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</si>
  <si>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</si>
  <si>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</si>
  <si>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</si>
  <si>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</si>
  <si>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</si>
  <si>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</si>
  <si>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</si>
  <si>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</si>
  <si>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</si>
  <si>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</si>
  <si>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</si>
  <si>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</si>
  <si>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</si>
  <si>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</si>
  <si>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</si>
  <si>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</si>
  <si>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</si>
  <si>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</si>
  <si>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</si>
  <si>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</si>
  <si>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</si>
  <si>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</si>
  <si>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</si>
  <si>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</si>
  <si>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</si>
  <si>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</si>
  <si>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</si>
  <si>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</si>
  <si>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</si>
  <si>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</si>
  <si>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</si>
  <si>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</si>
  <si>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</si>
  <si>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</si>
  <si>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</si>
  <si>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</si>
  <si>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</si>
  <si>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</si>
  <si>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</si>
  <si>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</si>
  <si>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</si>
  <si>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</si>
  <si>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</si>
  <si>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</si>
  <si>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</si>
  <si>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</si>
  <si>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</si>
  <si>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</si>
  <si>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</si>
  <si>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</si>
  <si>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</si>
  <si>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</si>
  <si>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</si>
  <si>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</si>
  <si>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</si>
  <si>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</si>
  <si>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</si>
  <si>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</si>
  <si>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</si>
  <si>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</si>
  <si>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</si>
  <si>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</si>
  <si>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</si>
  <si>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</si>
  <si>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</si>
  <si>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</si>
  <si>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</si>
  <si>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</si>
  <si>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</si>
  <si>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</si>
  <si>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</si>
  <si>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</si>
  <si>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</si>
  <si>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</si>
  <si>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</si>
  <si>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</si>
  <si>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</si>
  <si>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</si>
  <si>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</si>
  <si>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</si>
  <si>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</si>
  <si>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</si>
  <si>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</si>
  <si>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</si>
  <si>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</si>
  <si>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</si>
  <si>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</si>
  <si>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</si>
  <si>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</si>
  <si>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</si>
  <si>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</si>
  <si>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</si>
  <si>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</si>
  <si>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</si>
  <si>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</si>
  <si>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</si>
  <si>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</si>
  <si>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</si>
  <si>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</si>
  <si>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</si>
  <si>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</si>
  <si>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</si>
  <si>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</si>
  <si>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</si>
  <si>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</si>
  <si>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</si>
  <si>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</si>
  <si>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</si>
  <si>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</si>
  <si>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</si>
  <si>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</si>
  <si>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</si>
  <si>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</si>
  <si>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</si>
  <si>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</si>
  <si>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</si>
  <si>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</si>
  <si>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</si>
  <si>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</si>
  <si>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</si>
  <si>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</si>
  <si>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</si>
  <si>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</si>
  <si>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</si>
  <si>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</si>
  <si>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</si>
  <si>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</si>
  <si>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</si>
  <si>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</si>
  <si>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</si>
  <si>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</si>
  <si>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</si>
  <si>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</si>
  <si>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</si>
  <si>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</si>
  <si>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</si>
  <si>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</si>
  <si>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</si>
  <si>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</si>
  <si>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</si>
  <si>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</si>
  <si>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</si>
  <si>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</si>
  <si>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</si>
  <si>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</si>
  <si>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</si>
  <si>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</si>
  <si>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</si>
  <si>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</si>
  <si>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</si>
  <si>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</si>
  <si>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</si>
  <si>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</si>
  <si>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</si>
  <si>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</si>
  <si>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</si>
  <si>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</si>
  <si>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</si>
  <si>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</si>
  <si>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</si>
  <si>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</si>
  <si>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</si>
  <si>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</si>
  <si>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</si>
  <si>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</si>
  <si>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</si>
  <si>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</si>
  <si>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</si>
  <si>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</si>
  <si>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</si>
  <si>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</si>
  <si>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</si>
  <si>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</si>
  <si>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</si>
  <si>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</si>
  <si>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</si>
  <si>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</si>
  <si>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</si>
  <si>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</si>
  <si>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</si>
  <si>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</si>
  <si>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</si>
  <si>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</si>
  <si>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</si>
  <si>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</si>
  <si>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</si>
  <si>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</si>
  <si>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</si>
  <si>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</si>
  <si>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</si>
  <si>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</si>
  <si>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</si>
  <si>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</si>
  <si>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</si>
  <si>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</si>
  <si>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</si>
  <si>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</si>
  <si>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</si>
  <si>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</si>
  <si>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</si>
  <si>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</si>
  <si>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</si>
  <si>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</si>
  <si>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</si>
  <si>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</si>
  <si>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</si>
  <si>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</si>
  <si>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</si>
  <si>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</si>
  <si>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</si>
  <si>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</si>
  <si>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</si>
  <si>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</si>
  <si>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</si>
  <si>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</si>
  <si>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</si>
  <si>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</si>
  <si>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</si>
  <si>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</si>
  <si>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</si>
  <si>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</si>
  <si>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</si>
  <si>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</si>
  <si>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</si>
  <si>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</si>
  <si>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</si>
  <si>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</si>
  <si>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</si>
  <si>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</si>
  <si>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</si>
  <si>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</si>
  <si>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</si>
  <si>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</si>
  <si>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</si>
  <si>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</si>
  <si>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</si>
  <si>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</si>
  <si>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</si>
  <si>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</si>
  <si>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</si>
  <si>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</si>
  <si>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</si>
  <si>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</si>
  <si>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</si>
  <si>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</si>
  <si>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</si>
  <si>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</si>
  <si>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</si>
  <si>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</si>
  <si>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</si>
  <si>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</si>
  <si>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</si>
  <si>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</si>
  <si>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</si>
  <si>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</si>
  <si>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</si>
  <si>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</si>
  <si>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</si>
  <si>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</si>
  <si>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</si>
  <si>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</si>
  <si>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</si>
  <si>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</si>
  <si>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</si>
  <si>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</si>
  <si>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</si>
  <si>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</si>
  <si>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</si>
  <si>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</si>
  <si>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</si>
  <si>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</si>
  <si>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</si>
  <si>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</si>
  <si>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</si>
  <si>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</si>
  <si>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</si>
  <si>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</si>
  <si>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</si>
  <si>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</si>
  <si>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</si>
  <si>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</si>
  <si>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</si>
  <si>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</si>
  <si>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</si>
  <si>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</si>
  <si>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</si>
  <si>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</si>
  <si>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</si>
  <si>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</si>
  <si>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</si>
  <si>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</si>
  <si>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</si>
  <si>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</si>
  <si>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</si>
  <si>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</si>
  <si>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</si>
  <si>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</si>
  <si>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</si>
  <si>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</si>
  <si>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</si>
  <si>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</si>
  <si>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</si>
  <si>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</si>
  <si>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</si>
  <si>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</si>
  <si>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</si>
  <si>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</si>
  <si>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</si>
  <si>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</si>
  <si>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</si>
  <si>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</si>
  <si>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</si>
  <si>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</si>
  <si>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</si>
  <si>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</si>
  <si>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</si>
  <si>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</si>
  <si>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</si>
  <si>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</si>
  <si>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</si>
  <si>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</si>
  <si>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</si>
  <si>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</si>
  <si>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</si>
  <si>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</si>
  <si>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</si>
  <si>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</si>
  <si>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</si>
  <si>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</si>
  <si>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</si>
  <si>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</si>
  <si>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</si>
  <si>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</si>
  <si>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</si>
  <si>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</si>
  <si>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</si>
  <si>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</si>
  <si>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</si>
  <si>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</si>
  <si>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</si>
  <si>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</si>
  <si>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</si>
  <si>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</si>
  <si>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</si>
  <si>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</si>
  <si>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</si>
  <si>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</si>
  <si>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</si>
  <si>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</si>
  <si>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</si>
  <si>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</si>
  <si>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</si>
  <si>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</si>
  <si>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</si>
  <si>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</si>
  <si>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</si>
  <si>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</si>
  <si>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</si>
  <si>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</si>
  <si>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</si>
  <si>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</si>
  <si>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</si>
  <si>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</si>
  <si>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</si>
  <si>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</si>
  <si>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</si>
  <si>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</si>
  <si>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</si>
  <si>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</si>
  <si>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</si>
  <si>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</si>
  <si>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</si>
  <si>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</si>
  <si>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</si>
  <si>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</si>
  <si>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</si>
  <si>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</si>
  <si>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</si>
  <si>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</si>
  <si>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</si>
  <si>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</si>
  <si>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</si>
  <si>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</si>
  <si>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</si>
  <si>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</si>
  <si>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</si>
  <si>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</si>
  <si>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</si>
  <si>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</si>
  <si>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</si>
  <si>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</si>
  <si>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</si>
  <si>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</si>
  <si>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</si>
  <si>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</si>
  <si>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</si>
  <si>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</si>
  <si>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</si>
  <si>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</si>
  <si>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</si>
  <si>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</si>
  <si>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</si>
  <si>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</si>
  <si>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</si>
  <si>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</si>
  <si>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</si>
  <si>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</si>
  <si>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</si>
  <si>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</si>
  <si>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</si>
  <si>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</si>
  <si>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</si>
  <si>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</si>
  <si>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</si>
  <si>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</si>
  <si>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</si>
  <si>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</si>
  <si>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</si>
  <si>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</si>
  <si>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</si>
  <si>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</si>
  <si>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</si>
  <si>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</si>
  <si>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</si>
  <si>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</si>
  <si>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</si>
  <si>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</si>
  <si>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</si>
  <si>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</si>
  <si>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</si>
  <si>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</si>
  <si>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</si>
  <si>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</si>
  <si>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</si>
  <si>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</si>
  <si>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</si>
  <si>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</si>
  <si>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</si>
  <si>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</si>
  <si>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</si>
  <si>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</si>
  <si>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</si>
  <si>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</si>
  <si>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</si>
  <si>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</si>
  <si>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</si>
  <si>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</si>
  <si>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</si>
  <si>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</si>
  <si>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</si>
  <si>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</si>
  <si>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</si>
  <si>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</si>
  <si>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</si>
  <si>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</si>
  <si>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</si>
  <si>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</si>
  <si>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</si>
  <si>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</si>
  <si>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</si>
  <si>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</si>
  <si>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</si>
  <si>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</si>
  <si>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</si>
  <si>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</si>
  <si>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</si>
  <si>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</si>
  <si>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</si>
  <si>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</si>
  <si>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</si>
  <si>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</si>
  <si>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</si>
  <si>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</si>
  <si>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</si>
  <si>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</si>
  <si>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</si>
  <si>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</si>
  <si>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</si>
  <si>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</si>
  <si>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</si>
  <si>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</si>
  <si>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</si>
  <si>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</si>
  <si>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</si>
  <si>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</si>
  <si>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</si>
  <si>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</si>
  <si>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</si>
  <si>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</si>
  <si>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</si>
  <si>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</si>
  <si>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</si>
  <si>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</si>
  <si>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</si>
  <si>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</si>
  <si>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</si>
  <si>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</si>
  <si>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</si>
  <si>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</si>
  <si>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</si>
  <si>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</si>
  <si>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</si>
  <si>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</si>
  <si>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</si>
  <si>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</si>
  <si>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</si>
  <si>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</si>
  <si>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</si>
  <si>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</si>
  <si>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</si>
  <si>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</si>
  <si>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</si>
  <si>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</si>
  <si>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</si>
  <si>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</si>
  <si>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</si>
  <si>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</si>
  <si>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</si>
  <si>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</si>
  <si>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</si>
  <si>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</si>
  <si>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</si>
  <si>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</si>
  <si>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</si>
  <si>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</si>
  <si>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</si>
  <si>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</si>
  <si>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</si>
  <si>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</si>
  <si>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</si>
  <si>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</si>
  <si>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</si>
  <si>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</si>
  <si>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</si>
  <si>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</si>
  <si>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</si>
  <si>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</si>
  <si>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</si>
  <si>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</si>
  <si>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</si>
  <si>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</si>
  <si>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</si>
  <si>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</si>
  <si>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</si>
  <si>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</si>
  <si>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</si>
  <si>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</si>
  <si>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</si>
  <si>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</si>
  <si>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</si>
  <si>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</si>
  <si>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</si>
  <si>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</si>
  <si>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</si>
  <si>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</si>
  <si>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</si>
  <si>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</si>
  <si>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</si>
  <si>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</si>
  <si>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</si>
  <si>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</si>
  <si>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</si>
  <si>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</si>
  <si>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</si>
  <si>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</si>
  <si>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</si>
  <si>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</si>
  <si>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</si>
  <si>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</si>
  <si>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</si>
  <si>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</si>
  <si>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</si>
  <si>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</si>
  <si>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</si>
  <si>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</si>
  <si>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</si>
  <si>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</si>
  <si>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</si>
  <si>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</si>
  <si>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</si>
  <si>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</si>
  <si>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</si>
  <si>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</si>
  <si>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</si>
  <si>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</si>
  <si>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</si>
  <si>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</si>
  <si>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</si>
  <si>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</si>
  <si>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</si>
  <si>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</si>
  <si>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</si>
  <si>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</si>
  <si>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</si>
  <si>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</si>
  <si>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</si>
  <si>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</si>
  <si>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</si>
  <si>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</si>
  <si>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</si>
  <si>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</si>
  <si>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</si>
  <si>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</si>
  <si>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</si>
  <si>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</si>
  <si>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</si>
  <si>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</si>
  <si>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</si>
  <si>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</si>
  <si>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</si>
  <si>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</si>
  <si>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</si>
  <si>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</si>
  <si>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</si>
  <si>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</si>
  <si>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</si>
  <si>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</si>
  <si>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</si>
  <si>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</si>
  <si>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</si>
  <si>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</si>
  <si>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</si>
  <si>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</si>
  <si>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</si>
  <si>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</si>
  <si>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</si>
  <si>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</si>
  <si>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</si>
  <si>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</si>
  <si>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</si>
  <si>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</si>
  <si>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</si>
  <si>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</si>
  <si>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</si>
  <si>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</si>
  <si>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</si>
  <si>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</si>
  <si>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</si>
  <si>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</si>
  <si>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</si>
  <si>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</si>
  <si>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</si>
  <si>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</si>
  <si>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</si>
  <si>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</si>
  <si>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</si>
  <si>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</si>
  <si>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</si>
  <si>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</si>
  <si>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</si>
  <si>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</si>
  <si>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</si>
  <si>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</si>
  <si>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</si>
  <si>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</si>
  <si>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</si>
  <si>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</si>
  <si>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</si>
  <si>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</si>
  <si>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</si>
  <si>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</si>
  <si>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</si>
  <si>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</si>
  <si>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</si>
  <si>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</si>
  <si>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</si>
  <si>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</si>
  <si>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</si>
  <si>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</si>
  <si>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</si>
  <si>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</si>
  <si>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</si>
  <si>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</si>
  <si>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</si>
  <si>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</si>
  <si>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</si>
  <si>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</si>
  <si>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</si>
  <si>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</si>
  <si>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</si>
  <si>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</si>
  <si>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</si>
  <si>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</si>
  <si>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</si>
  <si>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</si>
  <si>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</si>
  <si>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</si>
  <si>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</si>
  <si>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</si>
  <si>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</si>
  <si>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</si>
  <si>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</si>
  <si>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</si>
  <si>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</si>
  <si>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</si>
  <si>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</si>
  <si>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</si>
  <si>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</si>
  <si>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</si>
  <si>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</si>
  <si>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</si>
  <si>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</si>
  <si>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</si>
  <si>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</si>
  <si>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</si>
  <si>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</si>
  <si>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</si>
  <si>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</si>
  <si>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</si>
  <si>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</si>
  <si>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</si>
  <si>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</si>
  <si>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</si>
  <si>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</si>
  <si>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</si>
  <si>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</si>
  <si>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</si>
  <si>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</si>
  <si>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</si>
  <si>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</si>
  <si>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</si>
  <si>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</si>
  <si>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</si>
  <si>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</si>
  <si>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</si>
  <si>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</si>
  <si>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</si>
  <si>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</si>
  <si>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</si>
  <si>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</si>
  <si>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</si>
  <si>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</si>
  <si>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</si>
  <si>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</si>
  <si>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</si>
  <si>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</si>
  <si>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</si>
  <si>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</si>
  <si>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</si>
  <si>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</si>
  <si>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</si>
  <si>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</si>
  <si>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</si>
  <si>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</si>
  <si>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</si>
  <si>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</si>
  <si>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</si>
  <si>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</si>
  <si>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</si>
  <si>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</si>
  <si>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</si>
  <si>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</si>
  <si>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</si>
  <si>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</si>
  <si>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</si>
  <si>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</si>
  <si>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</si>
  <si>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</si>
  <si>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</si>
  <si>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</si>
  <si>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</si>
  <si>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</si>
  <si>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</si>
  <si>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</si>
  <si>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</si>
  <si>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</si>
  <si>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</si>
  <si>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</si>
  <si>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</si>
  <si>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</si>
  <si>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</si>
  <si>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</si>
  <si>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</si>
  <si>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</si>
  <si>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</si>
  <si>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</si>
  <si>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</si>
  <si>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</si>
  <si>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</si>
  <si>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</si>
  <si>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</si>
  <si>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</si>
  <si>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</si>
  <si>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</si>
  <si>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</si>
  <si>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</si>
  <si>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</si>
  <si>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</si>
  <si>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</si>
  <si>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</si>
  <si>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</si>
  <si>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</si>
  <si>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</si>
  <si>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</si>
  <si>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</si>
  <si>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</si>
  <si>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</si>
  <si>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</si>
  <si>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</si>
  <si>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</si>
  <si>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</si>
  <si>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</si>
  <si>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</si>
  <si>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</si>
  <si>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</si>
  <si>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</si>
  <si>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</si>
  <si>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</si>
  <si>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</si>
  <si>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</si>
  <si>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</si>
  <si>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</si>
  <si>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</si>
  <si>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</si>
  <si>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</si>
  <si>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</si>
  <si>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</si>
  <si>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</si>
  <si>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</si>
  <si>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</si>
  <si>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</si>
  <si>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</si>
  <si>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</si>
  <si>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</si>
  <si>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</si>
  <si>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</si>
  <si>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</si>
  <si>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</si>
  <si>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</si>
  <si>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</si>
  <si>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</si>
  <si>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</si>
  <si>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</si>
  <si>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</si>
  <si>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</si>
  <si>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</si>
  <si>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</si>
  <si>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</si>
  <si>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</si>
  <si>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</si>
  <si>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</si>
  <si>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</si>
  <si>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</si>
  <si>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</si>
  <si>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</si>
  <si>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</si>
  <si>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</si>
  <si>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</si>
  <si>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</si>
  <si>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</si>
  <si>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</si>
  <si>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</si>
  <si>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</si>
  <si>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</si>
  <si>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</si>
  <si>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</si>
  <si>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</si>
  <si>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</si>
  <si>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</si>
  <si>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</si>
  <si>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</si>
  <si>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</si>
  <si>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</si>
  <si>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</si>
  <si>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</si>
  <si>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</si>
  <si>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</si>
  <si>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</si>
  <si>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</si>
  <si>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</si>
  <si>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</si>
  <si>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</si>
  <si>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</si>
  <si>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</si>
  <si>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</si>
  <si>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</si>
  <si>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</si>
  <si>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</si>
  <si>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</si>
  <si>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</si>
  <si>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</si>
  <si>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</si>
  <si>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</si>
  <si>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</si>
  <si>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</si>
  <si>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</si>
  <si>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</si>
  <si>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</si>
  <si>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</si>
  <si>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</si>
  <si>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</si>
  <si>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</si>
  <si>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</si>
  <si>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</si>
  <si>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</si>
  <si>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</si>
  <si>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</si>
  <si>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</si>
  <si>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</si>
  <si>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</si>
  <si>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</si>
  <si>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</si>
  <si>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</si>
  <si>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</si>
  <si>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</si>
  <si>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</si>
  <si>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</si>
  <si>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</si>
  <si>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</si>
  <si>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</si>
  <si>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</si>
  <si>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</si>
  <si>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</si>
  <si>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</si>
  <si>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</si>
  <si>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</si>
  <si>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</si>
  <si>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</si>
  <si>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</si>
  <si>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</si>
  <si>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</si>
  <si>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</si>
  <si>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</si>
  <si>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</si>
  <si>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</si>
  <si>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</si>
  <si>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</si>
  <si>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</si>
  <si>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</si>
  <si>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</si>
  <si>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</si>
  <si>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</si>
  <si>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</si>
  <si>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</si>
  <si>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</si>
  <si>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</si>
  <si>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</si>
  <si>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</si>
  <si>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</si>
  <si>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</si>
  <si>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</si>
  <si>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</si>
  <si>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</si>
  <si>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</si>
  <si>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</si>
  <si>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</si>
  <si>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</si>
  <si>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</si>
  <si>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</si>
  <si>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</si>
  <si>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</si>
  <si>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</si>
  <si>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</si>
  <si>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</si>
  <si>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</si>
  <si>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</si>
  <si>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</si>
  <si>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</si>
  <si>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</si>
  <si>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</si>
  <si>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</si>
  <si>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</si>
  <si>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</si>
  <si>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</si>
  <si>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</si>
  <si>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</si>
  <si>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</si>
  <si>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</si>
  <si>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</si>
  <si>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</si>
  <si>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</si>
  <si>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</si>
  <si>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</si>
  <si>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</si>
  <si>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</si>
  <si>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</si>
  <si>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</si>
  <si>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</si>
  <si>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</si>
  <si>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</si>
  <si>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</si>
  <si>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</si>
  <si>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</si>
  <si>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</si>
  <si>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</si>
  <si>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</si>
  <si>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</si>
  <si>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</si>
  <si>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</si>
  <si>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</si>
  <si>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</si>
  <si>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</si>
  <si>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</si>
  <si>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</si>
  <si>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</si>
  <si>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</si>
  <si>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</si>
  <si>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</si>
  <si>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</si>
  <si>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</si>
  <si>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</si>
  <si>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</si>
  <si>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</si>
  <si>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</si>
  <si>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</si>
  <si>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</si>
  <si>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</si>
  <si>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</si>
  <si>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</si>
  <si>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</si>
  <si>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</si>
  <si>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</si>
  <si>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</si>
  <si>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</si>
  <si>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</si>
  <si>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</si>
  <si>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</si>
  <si>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</si>
  <si>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</si>
  <si>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</si>
  <si>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</si>
  <si>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</si>
  <si>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</si>
  <si>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</si>
  <si>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</si>
  <si>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</si>
  <si>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</si>
  <si>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</si>
  <si>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</si>
  <si>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</si>
  <si>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</si>
  <si>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</si>
  <si>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</si>
  <si>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</si>
  <si>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</si>
  <si>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</si>
  <si>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</si>
  <si>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</si>
  <si>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</si>
  <si>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</si>
  <si>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</si>
  <si>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</si>
  <si>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</si>
  <si>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</si>
  <si>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</si>
  <si>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</si>
  <si>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</si>
  <si>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</si>
  <si>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</si>
  <si>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</si>
  <si>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</si>
  <si>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</si>
  <si>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</si>
  <si>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</si>
  <si>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</si>
  <si>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</si>
  <si>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</si>
  <si>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</si>
  <si>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</si>
  <si>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</si>
  <si>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</si>
  <si>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</si>
  <si>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</si>
  <si>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</si>
  <si>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</si>
  <si>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</si>
  <si>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</si>
  <si>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</si>
  <si>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</si>
  <si>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</si>
  <si>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</si>
  <si>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</si>
  <si>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</si>
  <si>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</si>
  <si>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</si>
  <si>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</si>
  <si>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</si>
  <si>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</si>
  <si>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</si>
  <si>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</si>
  <si>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</si>
  <si>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</si>
  <si>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</si>
  <si>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</si>
  <si>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</si>
  <si>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</si>
  <si>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</si>
  <si>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</si>
  <si>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</si>
  <si>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</si>
  <si>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</si>
  <si>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</si>
  <si>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</si>
  <si>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</si>
  <si>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</si>
  <si>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</si>
  <si>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</si>
  <si>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</si>
  <si>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</si>
  <si>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</si>
  <si>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</si>
  <si>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</si>
  <si>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</si>
  <si>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</si>
  <si>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</si>
  <si>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</si>
  <si>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</si>
  <si>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</si>
  <si>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</si>
  <si>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</si>
  <si>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</si>
  <si>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</si>
  <si>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</si>
  <si>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</si>
  <si>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</si>
  <si>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</si>
  <si>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</si>
  <si>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</si>
  <si>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</si>
  <si>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</si>
  <si>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</si>
  <si>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</si>
  <si>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</si>
  <si>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</si>
  <si>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</si>
  <si>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</si>
  <si>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</si>
  <si>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</si>
  <si>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</si>
  <si>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</si>
  <si>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</si>
  <si>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</si>
  <si>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</si>
  <si>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</si>
  <si>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</si>
  <si>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</si>
  <si>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</si>
  <si>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</si>
  <si>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</si>
  <si>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</si>
  <si>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</si>
  <si>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</si>
  <si>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</si>
  <si>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</si>
  <si>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</si>
  <si>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</si>
  <si>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</si>
  <si>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</si>
  <si>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</si>
  <si>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</si>
  <si>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</si>
  <si>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</si>
  <si>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</si>
  <si>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</si>
  <si>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</si>
  <si>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</si>
  <si>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</si>
  <si>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</si>
  <si>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</si>
  <si>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</si>
  <si>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</si>
  <si>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</si>
  <si>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</si>
  <si>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</si>
  <si>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</si>
  <si>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</si>
  <si>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</si>
  <si>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</si>
  <si>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</si>
  <si>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</si>
  <si>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</si>
  <si>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</si>
  <si>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</si>
  <si>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</si>
  <si>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</si>
  <si>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</si>
  <si>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</si>
  <si>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</si>
  <si>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</si>
  <si>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</si>
  <si>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</si>
  <si>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</si>
  <si>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</si>
  <si>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</si>
  <si>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</si>
  <si>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</si>
  <si>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</si>
  <si>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</si>
  <si>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</si>
  <si>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</si>
  <si>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</si>
  <si>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</si>
  <si>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</si>
  <si>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</si>
  <si>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</si>
  <si>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</si>
  <si>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</si>
  <si>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</si>
  <si>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</si>
  <si>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</si>
  <si>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</si>
  <si>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</si>
  <si>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</si>
  <si>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</si>
  <si>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</si>
  <si>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</si>
  <si>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</si>
  <si>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</si>
  <si>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</si>
  <si>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</si>
  <si>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</si>
  <si>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</si>
  <si>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</si>
  <si>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</si>
  <si>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</si>
  <si>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</si>
  <si>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</si>
  <si>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</si>
  <si>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</si>
  <si>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</si>
  <si>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</si>
  <si>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</si>
  <si>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</si>
  <si>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</si>
  <si>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</si>
  <si>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</si>
  <si>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</si>
  <si>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</si>
  <si>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</si>
  <si>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</si>
  <si>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</si>
  <si>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</si>
  <si>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</si>
  <si>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</si>
  <si>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</si>
  <si>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</si>
  <si>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</si>
  <si>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</si>
  <si>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</si>
  <si>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</si>
  <si>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</si>
  <si>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</si>
  <si>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</si>
  <si>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</si>
  <si>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</si>
  <si>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</si>
  <si>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</si>
  <si>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</si>
  <si>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</si>
  <si>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</si>
  <si>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</si>
  <si>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</si>
  <si>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</si>
  <si>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</si>
  <si>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</si>
  <si>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</si>
  <si>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</si>
  <si>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</si>
  <si>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</si>
  <si>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</si>
  <si>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</si>
  <si>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</si>
  <si>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</si>
  <si>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</si>
  <si>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</si>
  <si>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</si>
  <si>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</si>
  <si>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</si>
  <si>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</si>
  <si>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</si>
  <si>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</si>
  <si>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</si>
  <si>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</si>
  <si>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</si>
  <si>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</si>
  <si>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</si>
  <si>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</si>
  <si>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</si>
  <si>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</si>
  <si>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</si>
  <si>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</si>
  <si>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</si>
  <si>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</si>
  <si>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</si>
  <si>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</si>
  <si>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</si>
  <si>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</si>
  <si>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</si>
  <si>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</si>
  <si>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</si>
  <si>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</si>
  <si>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</si>
  <si>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</si>
  <si>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</si>
  <si>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</si>
  <si>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</si>
  <si>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</si>
  <si>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</si>
  <si>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</si>
  <si>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</si>
  <si>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</si>
  <si>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</si>
  <si>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</si>
  <si>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</si>
  <si>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</si>
  <si>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</si>
  <si>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</si>
  <si>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</si>
  <si>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</si>
  <si>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</si>
  <si>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</si>
  <si>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</si>
  <si>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</si>
  <si>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</si>
  <si>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</si>
  <si>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</si>
  <si>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</si>
  <si>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</si>
  <si>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</si>
  <si>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</si>
  <si>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</si>
  <si>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</si>
  <si>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</si>
  <si>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</si>
  <si>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</si>
  <si>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</si>
  <si>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</si>
  <si>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</si>
  <si>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</si>
  <si>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</si>
  <si>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</si>
  <si>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</si>
  <si>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</si>
  <si>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</si>
  <si>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</si>
  <si>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</si>
  <si>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</si>
  <si>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</si>
  <si>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</si>
  <si>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</si>
  <si>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</si>
  <si>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</si>
  <si>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</si>
  <si>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</si>
  <si>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</si>
  <si>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</si>
  <si>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</si>
  <si>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</si>
  <si>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</si>
  <si>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</si>
  <si>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</si>
  <si>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</si>
  <si>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</si>
  <si>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</si>
  <si>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</si>
  <si>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</si>
  <si>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</si>
  <si>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</si>
  <si>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</si>
  <si>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</si>
  <si>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</si>
  <si>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</si>
  <si>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</si>
  <si>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</si>
  <si>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</si>
  <si>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</si>
  <si>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</si>
  <si>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</si>
  <si>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</si>
  <si>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</si>
  <si>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</si>
  <si>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</si>
  <si>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</si>
  <si>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</si>
  <si>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</si>
  <si>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</si>
  <si>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</si>
  <si>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</si>
  <si>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</si>
  <si>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</si>
  <si>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</si>
  <si>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</si>
  <si>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</si>
  <si>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</si>
  <si>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</si>
  <si>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</si>
  <si>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</si>
  <si>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</si>
  <si>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</si>
  <si>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</si>
  <si>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</si>
  <si>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</si>
  <si>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</si>
  <si>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</si>
  <si>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</si>
  <si>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</si>
  <si>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</si>
  <si>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</si>
  <si>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</si>
  <si>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</si>
  <si>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</si>
  <si>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</si>
  <si>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</si>
  <si>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</si>
  <si>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</si>
  <si>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</si>
  <si>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</si>
  <si>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</si>
  <si>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</si>
  <si>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</si>
  <si>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</si>
  <si>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</si>
  <si>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</si>
  <si>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</si>
  <si>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</si>
  <si>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</si>
  <si>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</si>
  <si>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</si>
  <si>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</si>
  <si>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</si>
  <si>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</si>
  <si>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</si>
  <si>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</si>
  <si>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</si>
  <si>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</si>
  <si>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</si>
  <si>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</si>
  <si>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</si>
  <si>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</si>
  <si>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</si>
  <si>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</si>
  <si>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</si>
  <si>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</si>
  <si>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</si>
  <si>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</si>
  <si>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</si>
  <si>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</si>
  <si>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</si>
  <si>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</si>
  <si>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</si>
  <si>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</si>
  <si>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</si>
  <si>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</si>
  <si>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</si>
  <si>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</si>
  <si>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</si>
  <si>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</si>
  <si>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</si>
  <si>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</si>
  <si>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</si>
  <si>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</si>
  <si>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</si>
  <si>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</si>
  <si>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</si>
  <si>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</si>
  <si>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</si>
  <si>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</si>
  <si>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</si>
  <si>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</si>
  <si>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</si>
  <si>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</si>
  <si>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</si>
  <si>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</si>
  <si>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</si>
  <si>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</si>
  <si>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</si>
  <si>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</si>
  <si>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</si>
  <si>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</si>
  <si>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</si>
  <si>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</si>
  <si>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</si>
  <si>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</si>
  <si>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</si>
  <si>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</si>
  <si>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</si>
  <si>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</si>
  <si>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</si>
  <si>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</si>
  <si>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</si>
  <si>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</si>
  <si>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</si>
  <si>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</si>
  <si>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</si>
  <si>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</si>
  <si>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</si>
  <si>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</si>
  <si>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</si>
  <si>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</si>
  <si>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</si>
  <si>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</si>
  <si>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</si>
  <si>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</si>
  <si>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</si>
  <si>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</si>
  <si>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</si>
  <si>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</si>
  <si>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</si>
  <si>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</si>
  <si>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</si>
  <si>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</si>
  <si>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</si>
  <si>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</si>
  <si>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</si>
  <si>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</si>
  <si>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</si>
  <si>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</si>
  <si>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</si>
  <si>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</si>
  <si>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</si>
  <si>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</si>
  <si>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</si>
  <si>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</si>
  <si>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</si>
  <si>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</si>
  <si>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</si>
  <si>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</si>
  <si>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</si>
  <si>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</si>
  <si>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</si>
  <si>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</si>
  <si>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</si>
  <si>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</si>
  <si>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</si>
  <si>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</si>
  <si>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</si>
  <si>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</si>
  <si>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</si>
  <si>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</si>
  <si>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</si>
  <si>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</si>
  <si>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</si>
  <si>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</si>
  <si>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</si>
  <si>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</si>
  <si>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</si>
  <si>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</si>
  <si>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</si>
  <si>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</si>
  <si>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</si>
  <si>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</si>
  <si>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</si>
  <si>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</si>
  <si>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</si>
  <si>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</si>
  <si>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</si>
  <si>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</si>
  <si>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</si>
  <si>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</si>
  <si>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</si>
  <si>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</si>
  <si>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</si>
  <si>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</si>
  <si>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</si>
  <si>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</si>
  <si>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</si>
  <si>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</si>
  <si>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</si>
  <si>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</si>
  <si>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</si>
  <si>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</si>
  <si>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</si>
  <si>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</si>
  <si>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</si>
  <si>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</si>
  <si>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</si>
  <si>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</si>
  <si>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</si>
  <si>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</si>
  <si>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</si>
  <si>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</si>
  <si>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</si>
  <si>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</si>
  <si>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</si>
  <si>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</si>
  <si>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</si>
  <si>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</si>
  <si>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</si>
  <si>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</si>
  <si>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</si>
  <si>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</si>
  <si>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</si>
  <si>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</si>
  <si>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</si>
  <si>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</si>
  <si>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</si>
  <si>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</si>
  <si>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</si>
  <si>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</si>
  <si>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</si>
  <si>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</si>
  <si>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</si>
  <si>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</si>
  <si>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</si>
  <si>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</si>
  <si>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</si>
  <si>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</si>
  <si>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</si>
  <si>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</si>
  <si>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</si>
  <si>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</si>
  <si>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</si>
  <si>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</si>
  <si>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</si>
  <si>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</si>
  <si>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</si>
  <si>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</si>
  <si>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</si>
  <si>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</si>
  <si>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</si>
  <si>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</si>
  <si>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</si>
  <si>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</si>
  <si>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</si>
  <si>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</si>
  <si>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</si>
  <si>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</si>
  <si>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</si>
  <si>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</si>
  <si>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</si>
  <si>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</si>
  <si>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</si>
  <si>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</si>
  <si>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</si>
  <si>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</si>
  <si>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</si>
  <si>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</si>
  <si>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</si>
  <si>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</si>
  <si>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</si>
  <si>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</si>
  <si>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</si>
  <si>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</si>
  <si>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</si>
  <si>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</si>
  <si>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</si>
  <si>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</si>
  <si>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</si>
  <si>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</si>
  <si>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</si>
  <si>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</si>
  <si>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</si>
  <si>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</si>
  <si>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</si>
  <si>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</si>
  <si>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</si>
  <si>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</si>
  <si>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</si>
  <si>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</si>
  <si>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</si>
  <si>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</si>
  <si>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</si>
  <si>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</si>
  <si>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</si>
  <si>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</si>
  <si>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</si>
  <si>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</si>
  <si>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</si>
  <si>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</si>
  <si>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</si>
  <si>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</si>
  <si>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</si>
  <si>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</si>
  <si>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</si>
  <si>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</si>
  <si>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</si>
  <si>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</si>
  <si>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</si>
  <si>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</si>
  <si>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</si>
  <si>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</si>
  <si>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</si>
  <si>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</si>
  <si>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</si>
  <si>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</si>
  <si>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</si>
  <si>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</si>
  <si>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</si>
  <si>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</si>
  <si>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</si>
  <si>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</si>
  <si>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</si>
  <si>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</si>
  <si>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</si>
  <si>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</si>
  <si>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</si>
  <si>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</si>
  <si>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</si>
  <si>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</si>
  <si>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</si>
  <si>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</si>
  <si>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</si>
  <si>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</si>
  <si>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</si>
  <si>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</si>
  <si>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</si>
  <si>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</si>
  <si>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</si>
  <si>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</si>
  <si>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</si>
  <si>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</si>
  <si>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</si>
  <si>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</si>
  <si>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</si>
  <si>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</si>
  <si>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</si>
  <si>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</si>
  <si>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</si>
  <si>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</si>
  <si>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</si>
  <si>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</si>
  <si>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</si>
  <si>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</si>
  <si>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</si>
  <si>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</si>
  <si>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</si>
  <si>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</si>
  <si>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</si>
  <si>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</si>
  <si>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</si>
  <si>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</si>
  <si>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</si>
  <si>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</si>
  <si>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</si>
  <si>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</si>
  <si>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</si>
  <si>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</si>
  <si>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</si>
  <si>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</si>
  <si>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</si>
  <si>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</si>
  <si>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</si>
  <si>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</si>
  <si>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</si>
  <si>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</si>
  <si>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</si>
  <si>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</si>
  <si>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</si>
  <si>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</si>
  <si>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</si>
  <si>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</si>
  <si>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</si>
  <si>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</si>
  <si>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</si>
  <si>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</si>
  <si>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</si>
  <si>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</si>
  <si>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</si>
  <si>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</si>
  <si>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</si>
  <si>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</si>
  <si>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</si>
  <si>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</si>
  <si>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</si>
  <si>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</si>
  <si>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</si>
  <si>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</si>
  <si>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</si>
  <si>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</si>
  <si>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</si>
  <si>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</si>
  <si>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</si>
  <si>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</si>
  <si>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</si>
  <si>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</si>
  <si>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</si>
  <si>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</si>
  <si>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</si>
  <si>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</si>
  <si>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</si>
  <si>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</si>
  <si>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</si>
  <si>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</si>
  <si>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</si>
  <si>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</si>
  <si>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</si>
  <si>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</si>
  <si>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</si>
  <si>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</si>
  <si>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</si>
  <si>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</si>
  <si>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</si>
  <si>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</si>
  <si>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</si>
  <si>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</si>
  <si>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</si>
  <si>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</si>
  <si>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</si>
  <si>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</si>
  <si>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</si>
  <si>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</si>
  <si>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</si>
  <si>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</si>
  <si>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</si>
  <si>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</si>
  <si>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</si>
  <si>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</si>
  <si>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</si>
  <si>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</si>
  <si>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</si>
  <si>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</si>
  <si>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</si>
  <si>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</si>
  <si>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</si>
  <si>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</si>
  <si>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</si>
  <si>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</si>
  <si>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</si>
  <si>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</si>
  <si>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</si>
  <si>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</si>
  <si>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</si>
  <si>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</si>
  <si>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</si>
  <si>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</si>
  <si>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</si>
  <si>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</si>
  <si>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</si>
  <si>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</si>
  <si>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</si>
  <si>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</si>
  <si>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</si>
  <si>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</si>
  <si>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</si>
  <si>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</si>
  <si>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</si>
  <si>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</si>
  <si>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</si>
  <si>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</si>
  <si>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</si>
  <si>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</si>
  <si>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</si>
  <si>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</si>
  <si>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</si>
  <si>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</si>
  <si>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</si>
  <si>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</si>
  <si>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</si>
  <si>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</si>
  <si>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</si>
  <si>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</si>
  <si>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</si>
  <si>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</si>
  <si>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</si>
  <si>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</si>
  <si>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</si>
  <si>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</si>
  <si>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</si>
  <si>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</si>
  <si>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</si>
  <si>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</si>
  <si>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</si>
  <si>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</si>
  <si>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</si>
  <si>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</si>
  <si>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</si>
  <si>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</si>
  <si>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</si>
  <si>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</si>
  <si>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</si>
  <si>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</si>
  <si>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</si>
  <si>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</si>
  <si>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</si>
  <si>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</si>
  <si>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</si>
  <si>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</si>
  <si>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</si>
  <si>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</si>
  <si>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</si>
  <si>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</si>
  <si>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</si>
  <si>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</si>
  <si>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</si>
  <si>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</si>
  <si>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</si>
  <si>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</si>
  <si>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</si>
  <si>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</si>
  <si>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</si>
  <si>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</si>
  <si>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</si>
  <si>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</si>
  <si>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</si>
  <si>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</si>
  <si>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</si>
  <si>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</si>
  <si>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</si>
  <si>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</si>
  <si>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</si>
  <si>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</si>
  <si>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</si>
  <si>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</si>
  <si>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</si>
  <si>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</si>
  <si>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</si>
  <si>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</si>
  <si>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</si>
  <si>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</si>
  <si>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</si>
  <si>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</si>
  <si>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</si>
  <si>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</si>
  <si>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</si>
  <si>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</si>
  <si>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</si>
  <si>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</si>
  <si>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</si>
  <si>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</si>
  <si>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</si>
  <si>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</si>
  <si>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</si>
  <si>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</si>
  <si>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</si>
  <si>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</si>
  <si>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</si>
  <si>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</si>
  <si>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</si>
  <si>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</si>
  <si>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</si>
  <si>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</si>
  <si>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</si>
  <si>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</si>
  <si>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</si>
  <si>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</si>
  <si>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</si>
  <si>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</si>
  <si>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</si>
  <si>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</si>
  <si>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</si>
  <si>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</si>
  <si>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</si>
  <si>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</si>
  <si>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</si>
  <si>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</si>
  <si>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</si>
  <si>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</si>
  <si>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</si>
  <si>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</si>
  <si>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</si>
  <si>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</si>
  <si>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</si>
  <si>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</si>
  <si>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</si>
  <si>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</si>
  <si>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</si>
  <si>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</si>
  <si>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</si>
  <si>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</si>
  <si>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</si>
  <si>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</si>
  <si>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</si>
  <si>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</si>
  <si>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</si>
  <si>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</si>
  <si>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</si>
  <si>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</si>
  <si>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</si>
  <si>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</si>
  <si>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</si>
  <si>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</si>
  <si>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</si>
  <si>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</si>
  <si>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</si>
  <si>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</si>
  <si>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</si>
  <si>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</si>
  <si>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</si>
  <si>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</si>
  <si>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</si>
  <si>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</si>
  <si>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</si>
  <si>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</si>
  <si>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</si>
  <si>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</si>
  <si>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</si>
  <si>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</si>
  <si>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</si>
  <si>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</si>
  <si>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</si>
  <si>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</si>
  <si>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</si>
  <si>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</si>
  <si>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</si>
  <si>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</si>
  <si>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</si>
  <si>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</si>
  <si>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</si>
  <si>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</si>
  <si>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</si>
  <si>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</si>
  <si>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</si>
  <si>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</si>
  <si>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</si>
  <si>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</si>
  <si>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</si>
  <si>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</si>
  <si>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</si>
  <si>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</si>
  <si>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</si>
  <si>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</si>
  <si>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</si>
  <si>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</si>
  <si>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</si>
  <si>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</si>
  <si>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</si>
  <si>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</si>
  <si>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</si>
  <si>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</si>
  <si>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</si>
  <si>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</si>
  <si>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</si>
  <si>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</si>
  <si>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</si>
  <si>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</si>
  <si>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</si>
  <si>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</si>
  <si>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</si>
  <si>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</si>
  <si>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</si>
  <si>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</si>
  <si>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</si>
  <si>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</si>
  <si>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</si>
  <si>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</si>
  <si>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</si>
  <si>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</si>
  <si>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</si>
  <si>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</si>
  <si>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</si>
  <si>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</si>
  <si>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</si>
  <si>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</si>
  <si>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</si>
  <si>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</si>
  <si>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</si>
  <si>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</si>
  <si>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</si>
  <si>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</si>
  <si>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</si>
  <si>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</si>
  <si>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</si>
  <si>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</si>
  <si>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</si>
  <si>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</si>
  <si>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</si>
  <si>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</si>
  <si>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</si>
  <si>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</si>
  <si>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</si>
  <si>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</si>
  <si>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</si>
  <si>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</si>
  <si>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</si>
  <si>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</si>
  <si>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</si>
  <si>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</si>
  <si>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</si>
  <si>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</si>
  <si>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</si>
  <si>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</si>
  <si>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</si>
  <si>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</si>
  <si>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</si>
  <si>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</si>
  <si>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</si>
  <si>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</si>
  <si>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</si>
  <si>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</si>
  <si>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</si>
  <si>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</si>
  <si>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</si>
  <si>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</si>
  <si>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</si>
  <si>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</si>
  <si>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</si>
  <si>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</si>
  <si>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</si>
  <si>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</si>
  <si>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</si>
  <si>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</si>
  <si>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</si>
  <si>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</si>
  <si>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</si>
  <si>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</si>
  <si>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</si>
  <si>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</si>
  <si>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</si>
  <si>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</si>
  <si>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</si>
  <si>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</si>
  <si>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</si>
  <si>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</si>
  <si>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</si>
  <si>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</si>
  <si>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</si>
  <si>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</si>
  <si>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</si>
  <si>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</si>
  <si>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</si>
  <si>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</si>
  <si>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</si>
  <si>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</si>
  <si>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</si>
  <si>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</si>
  <si>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</si>
  <si>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</si>
  <si>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</si>
  <si>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</si>
  <si>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</si>
  <si>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</si>
  <si>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</si>
  <si>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</si>
  <si>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</si>
  <si>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</si>
  <si>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</si>
  <si>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</si>
  <si>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</si>
  <si>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</si>
  <si>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</si>
  <si>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</si>
  <si>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</si>
  <si>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</si>
  <si>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</si>
  <si>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</si>
  <si>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</si>
  <si>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</si>
  <si>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</si>
  <si>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</si>
  <si>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</si>
  <si>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</si>
  <si>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</si>
  <si>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</si>
  <si>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</si>
  <si>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</si>
  <si>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</si>
  <si>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</si>
  <si>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</si>
  <si>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</si>
  <si>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</si>
  <si>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</si>
  <si>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</si>
  <si>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</si>
  <si>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</si>
  <si>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</si>
  <si>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</si>
  <si>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</si>
  <si>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</si>
  <si>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</si>
  <si>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</si>
  <si>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</si>
  <si>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</si>
  <si>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</si>
  <si>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</si>
  <si>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</si>
  <si>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</si>
  <si>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</si>
  <si>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</si>
  <si>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</si>
  <si>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</si>
  <si>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</si>
  <si>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</si>
  <si>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</si>
  <si>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</si>
  <si>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</si>
  <si>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</si>
  <si>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</si>
  <si>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</si>
  <si>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</si>
  <si>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</si>
  <si>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</si>
  <si>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</si>
  <si>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</si>
  <si>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</si>
  <si>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</si>
  <si>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</si>
  <si>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</si>
  <si>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</si>
  <si>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</si>
  <si>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</si>
  <si>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</si>
  <si>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</si>
  <si>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</si>
  <si>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</si>
  <si>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</si>
  <si>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</si>
  <si>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</si>
  <si>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</si>
  <si>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</si>
  <si>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</si>
  <si>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</si>
  <si>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</si>
  <si>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</si>
  <si>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</si>
  <si>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</si>
  <si>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</si>
  <si>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</si>
  <si>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</si>
  <si>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</si>
  <si>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</si>
  <si>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</si>
  <si>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</si>
  <si>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</si>
  <si>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</si>
  <si>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</si>
  <si>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</si>
  <si>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</si>
  <si>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</si>
  <si>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</si>
  <si>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</si>
  <si>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</si>
  <si>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</si>
  <si>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</si>
  <si>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</si>
  <si>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</si>
  <si>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</si>
  <si>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</si>
  <si>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</si>
  <si>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</si>
  <si>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</si>
  <si>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</si>
  <si>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</si>
  <si>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</si>
  <si>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</si>
  <si>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</si>
  <si>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</si>
  <si>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</si>
  <si>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</si>
  <si>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</si>
  <si>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</si>
  <si>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</si>
  <si>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</si>
  <si>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</si>
  <si>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</si>
  <si>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</si>
  <si>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</si>
  <si>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</si>
  <si>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</si>
  <si>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</si>
  <si>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</si>
  <si>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</si>
  <si>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</si>
  <si>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</si>
  <si>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</si>
  <si>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</si>
  <si>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</si>
  <si>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</si>
  <si>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</si>
  <si>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</si>
  <si>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</si>
  <si>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</si>
  <si>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</si>
  <si>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</si>
  <si>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</si>
  <si>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</si>
  <si>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</si>
  <si>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</si>
  <si>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</si>
  <si>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</si>
  <si>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</si>
  <si>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</si>
  <si>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</si>
  <si>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</si>
  <si>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</si>
  <si>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</si>
  <si>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</si>
  <si>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</si>
  <si>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</si>
  <si>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</si>
  <si>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</si>
  <si>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</si>
  <si>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</si>
  <si>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</si>
  <si>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</si>
  <si>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</si>
  <si>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</si>
  <si>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</si>
  <si>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</si>
  <si>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</si>
  <si>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</si>
  <si>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</si>
  <si>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</si>
  <si>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</si>
  <si>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</si>
  <si>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</si>
  <si>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</si>
  <si>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</si>
  <si>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</si>
  <si>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</si>
  <si>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</si>
  <si>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</si>
  <si>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</si>
  <si>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</si>
  <si>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</si>
  <si>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</si>
  <si>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</si>
  <si>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</si>
  <si>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</si>
  <si>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</si>
  <si>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</si>
  <si>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</si>
  <si>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</si>
  <si>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</si>
  <si>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</si>
  <si>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</si>
  <si>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</si>
  <si>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</si>
  <si>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</si>
  <si>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</si>
  <si>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</si>
  <si>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</si>
  <si>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</si>
  <si>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</si>
  <si>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</si>
  <si>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</si>
  <si>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</si>
  <si>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</si>
  <si>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</si>
  <si>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</si>
  <si>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</si>
  <si>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</si>
  <si>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</si>
  <si>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</si>
  <si>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</si>
  <si>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</si>
  <si>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</si>
  <si>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</si>
  <si>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</si>
  <si>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</si>
  <si>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</si>
  <si>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</si>
  <si>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</si>
  <si>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</si>
  <si>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</si>
  <si>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</si>
  <si>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</si>
  <si>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</si>
  <si>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</si>
  <si>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</si>
  <si>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</si>
  <si>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</si>
  <si>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</si>
  <si>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</si>
  <si>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</si>
  <si>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</si>
  <si>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</si>
  <si>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</si>
  <si>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</si>
  <si>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</si>
  <si>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</si>
  <si>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</si>
  <si>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</si>
  <si>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</si>
  <si>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</si>
  <si>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</si>
  <si>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</si>
  <si>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</si>
  <si>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</si>
  <si>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</si>
  <si>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</si>
  <si>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</si>
  <si>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</si>
  <si>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</si>
  <si>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</si>
  <si>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</si>
  <si>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</si>
  <si>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</si>
  <si>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</si>
  <si>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</si>
  <si>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</si>
  <si>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</si>
  <si>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</si>
  <si>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</si>
  <si>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</si>
  <si>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</si>
  <si>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</si>
  <si>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</si>
  <si>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</si>
  <si>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</si>
  <si>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</si>
  <si>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</si>
  <si>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</si>
  <si>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</si>
  <si>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</si>
  <si>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</si>
  <si>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</si>
  <si>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</si>
  <si>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</si>
  <si>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</si>
  <si>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</si>
  <si>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</si>
  <si>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</si>
  <si>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</si>
  <si>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</si>
  <si>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</si>
  <si>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</si>
  <si>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</si>
  <si>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</si>
  <si>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</si>
  <si>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</si>
  <si>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</si>
  <si>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</si>
  <si>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</si>
  <si>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</si>
  <si>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</si>
  <si>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</si>
  <si>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</si>
  <si>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</si>
  <si>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</si>
  <si>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</si>
  <si>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</si>
  <si>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</si>
  <si>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</si>
  <si>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</si>
  <si>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</si>
  <si>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</si>
  <si>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</si>
  <si>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</si>
  <si>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</si>
  <si>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</si>
  <si>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</si>
  <si>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</si>
  <si>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</si>
  <si>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</si>
  <si>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</si>
  <si>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</si>
  <si>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</si>
  <si>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</si>
  <si>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</si>
  <si>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</si>
  <si>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</si>
  <si>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</si>
  <si>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</si>
  <si>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</si>
  <si>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</si>
  <si>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</si>
  <si>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</si>
  <si>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</si>
  <si>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</si>
  <si>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</si>
  <si>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</si>
  <si>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</si>
  <si>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</si>
  <si>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</si>
  <si>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</si>
  <si>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</si>
  <si>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</si>
  <si>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</si>
  <si>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</si>
  <si>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</si>
  <si>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</si>
  <si>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</si>
  <si>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</si>
  <si>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</si>
  <si>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</si>
  <si>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</si>
  <si>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</si>
  <si>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</si>
  <si>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</si>
  <si>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</si>
  <si>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</si>
  <si>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</si>
  <si>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</si>
  <si>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</si>
  <si>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</si>
  <si>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</si>
  <si>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</si>
  <si>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</si>
  <si>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</si>
  <si>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</si>
  <si>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</si>
  <si>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</si>
  <si>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</si>
  <si>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</si>
  <si>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</si>
  <si>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</si>
  <si>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</si>
  <si>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</si>
  <si>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</si>
  <si>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</si>
  <si>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</si>
  <si>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</si>
  <si>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</si>
  <si>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</si>
  <si>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</si>
  <si>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</si>
  <si>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</si>
  <si>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</si>
  <si>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</si>
  <si>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</si>
  <si>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</si>
  <si>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</si>
  <si>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</si>
  <si>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</si>
  <si>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</si>
  <si>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</si>
  <si>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</si>
  <si>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</si>
  <si>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</si>
  <si>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</si>
  <si>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</si>
  <si>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</si>
  <si>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</si>
  <si>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</si>
  <si>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</si>
  <si>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</si>
  <si>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</si>
  <si>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</si>
  <si>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</si>
  <si>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</si>
  <si>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</si>
  <si>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</si>
  <si>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</si>
  <si>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</si>
  <si>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</si>
  <si>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</si>
  <si>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</si>
  <si>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</si>
  <si>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</si>
  <si>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</si>
  <si>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</si>
  <si>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</si>
  <si>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</si>
  <si>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</si>
  <si>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</si>
  <si>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</si>
  <si>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</si>
  <si>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</si>
  <si>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</si>
  <si>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</si>
  <si>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</si>
  <si>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</si>
  <si>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</si>
  <si>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</si>
  <si>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</si>
  <si>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</si>
  <si>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</si>
  <si>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</si>
  <si>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</si>
  <si>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</si>
  <si>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</si>
  <si>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</si>
  <si>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</si>
  <si>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</si>
  <si>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</si>
  <si>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</si>
  <si>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</si>
  <si>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</si>
  <si>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</si>
  <si>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</si>
  <si>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</si>
  <si>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</si>
  <si>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</si>
  <si>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</si>
  <si>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</si>
  <si>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</si>
  <si>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</si>
  <si>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</si>
  <si>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</si>
  <si>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</si>
  <si>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</si>
  <si>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</si>
  <si>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</si>
  <si>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</si>
  <si>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</si>
  <si>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</si>
  <si>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</si>
  <si>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</si>
  <si>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</si>
  <si>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</si>
  <si>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</si>
  <si>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</si>
  <si>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</si>
  <si>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</si>
  <si>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</si>
  <si>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</si>
  <si>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</si>
  <si>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</si>
  <si>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</si>
  <si>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</si>
  <si>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</si>
  <si>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</si>
  <si>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</si>
  <si>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</si>
  <si>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</si>
  <si>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</si>
  <si>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</si>
  <si>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</si>
  <si>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</si>
  <si>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</si>
  <si>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</si>
  <si>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</si>
  <si>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</si>
  <si>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</si>
  <si>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</si>
  <si>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</si>
  <si>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</si>
  <si>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</si>
  <si>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</si>
  <si>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</si>
  <si>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</si>
  <si>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</si>
  <si>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</si>
  <si>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</si>
  <si>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</si>
  <si>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</si>
  <si>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</si>
  <si>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</si>
  <si>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</si>
  <si>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</si>
  <si>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</si>
  <si>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</si>
  <si>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</si>
  <si>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</si>
  <si>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</si>
  <si>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</si>
  <si>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</si>
  <si>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</si>
  <si>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</si>
  <si>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</si>
  <si>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</si>
  <si>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</si>
  <si>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</si>
  <si>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</si>
  <si>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</si>
  <si>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</si>
  <si>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</si>
  <si>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</si>
  <si>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</si>
  <si>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</si>
  <si>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</si>
  <si>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</si>
  <si>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</si>
  <si>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</si>
  <si>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</si>
  <si>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</si>
  <si>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</si>
  <si>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</si>
  <si>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</si>
  <si>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</si>
  <si>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</si>
  <si>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</si>
  <si>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</si>
  <si>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</si>
  <si>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</si>
  <si>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</si>
  <si>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</si>
  <si>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</si>
  <si>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</si>
  <si>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</si>
  <si>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</si>
  <si>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</si>
  <si>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</si>
  <si>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</si>
  <si>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</si>
  <si>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</si>
  <si>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</si>
  <si>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</si>
  <si>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</si>
  <si>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</si>
  <si>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</si>
  <si>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</si>
  <si>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</si>
  <si>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</si>
  <si>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</si>
  <si>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</si>
  <si>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</si>
  <si>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</si>
  <si>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</si>
  <si>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</si>
  <si>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</si>
  <si>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</si>
  <si>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</si>
  <si>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</si>
  <si>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</si>
  <si>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</si>
  <si>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</si>
  <si>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</si>
  <si>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</si>
  <si>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</si>
  <si>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</si>
  <si>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</si>
  <si>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</si>
  <si>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</si>
  <si>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</si>
  <si>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</si>
  <si>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</si>
  <si>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</si>
  <si>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</si>
  <si>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</si>
  <si>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</si>
  <si>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</si>
  <si>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</si>
  <si>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</si>
  <si>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</si>
  <si>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</si>
  <si>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</si>
  <si>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</si>
  <si>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</si>
  <si>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</si>
  <si>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</si>
  <si>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</si>
  <si>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</si>
  <si>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</si>
  <si>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</si>
  <si>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</si>
  <si>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</si>
  <si>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</si>
  <si>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</si>
  <si>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</si>
  <si>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</si>
  <si>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</si>
  <si>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</si>
  <si>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</si>
  <si>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</si>
  <si>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</si>
  <si>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</si>
  <si>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</si>
  <si>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</si>
  <si>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</si>
  <si>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</si>
  <si>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</si>
  <si>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</si>
  <si>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</si>
  <si>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</si>
  <si>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</si>
  <si>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</si>
  <si>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</si>
  <si>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</si>
  <si>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</si>
  <si>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</si>
  <si>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</si>
  <si>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</si>
  <si>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</si>
  <si>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</si>
  <si>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</si>
  <si>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</si>
  <si>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</si>
  <si>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</si>
  <si>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</si>
  <si>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</si>
  <si>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</si>
  <si>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</si>
  <si>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</si>
  <si>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</si>
  <si>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</si>
  <si>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</si>
  <si>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</si>
  <si>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</si>
  <si>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</si>
  <si>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</si>
  <si>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</si>
  <si>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</si>
  <si>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</si>
  <si>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</si>
  <si>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</si>
  <si>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</si>
  <si>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</si>
  <si>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</si>
  <si>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</si>
  <si>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</si>
  <si>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</si>
  <si>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</si>
  <si>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</si>
  <si>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</si>
  <si>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</si>
  <si>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</si>
  <si>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</si>
  <si>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</si>
  <si>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</si>
  <si>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</si>
  <si>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</si>
  <si>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</si>
  <si>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</si>
  <si>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</si>
  <si>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</si>
  <si>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</si>
  <si>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</si>
  <si>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</si>
  <si>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</si>
  <si>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</si>
  <si>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</si>
  <si>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</si>
  <si>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</si>
  <si>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</si>
  <si>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</si>
  <si>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</si>
  <si>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</si>
  <si>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</si>
  <si>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</si>
  <si>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</si>
  <si>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</si>
  <si>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</si>
  <si>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</si>
  <si>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</si>
  <si>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</si>
  <si>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</si>
  <si>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</si>
  <si>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</si>
  <si>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</si>
  <si>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</si>
  <si>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</si>
  <si>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</si>
  <si>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</si>
  <si>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</si>
  <si>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</si>
  <si>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</si>
  <si>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</si>
  <si>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</si>
  <si>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</si>
  <si>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</si>
  <si>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</si>
  <si>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</si>
  <si>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</si>
  <si>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</si>
  <si>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</si>
  <si>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</si>
  <si>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</si>
  <si>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</si>
  <si>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</si>
  <si>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</si>
  <si>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</si>
  <si>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</si>
  <si>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</si>
  <si>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</si>
  <si>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</si>
  <si>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</si>
  <si>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</si>
  <si>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</si>
  <si>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</si>
  <si>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</si>
  <si>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</si>
  <si>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</si>
  <si>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</si>
  <si>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</si>
  <si>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</si>
  <si>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</si>
  <si>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</si>
  <si>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</si>
  <si>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</si>
  <si>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</si>
  <si>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</si>
  <si>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</si>
  <si>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</si>
  <si>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</si>
  <si>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</si>
  <si>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</si>
  <si>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</si>
  <si>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</si>
  <si>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</si>
  <si>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</si>
  <si>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</si>
  <si>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</si>
  <si>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</si>
  <si>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</si>
  <si>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</si>
  <si>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</si>
  <si>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</si>
  <si>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</si>
  <si>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</si>
  <si>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</si>
  <si>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</si>
  <si>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</si>
  <si>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</si>
  <si>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</si>
  <si>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</si>
  <si>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</si>
  <si>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</si>
  <si>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</si>
  <si>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</si>
  <si>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</si>
  <si>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</si>
  <si>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</si>
  <si>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</si>
  <si>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</si>
  <si>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</si>
  <si>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</si>
  <si>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</si>
  <si>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</si>
  <si>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</si>
  <si>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</si>
  <si>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</si>
  <si>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</si>
  <si>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</si>
  <si>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</si>
  <si>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</si>
  <si>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</si>
  <si>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</si>
  <si>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</si>
  <si>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</si>
  <si>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</si>
  <si>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</si>
  <si>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</si>
  <si>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</si>
  <si>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</si>
  <si>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</si>
  <si>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</si>
  <si>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</si>
  <si>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</si>
  <si>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</si>
  <si>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</si>
  <si>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</si>
  <si>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</si>
  <si>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</si>
  <si>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</si>
  <si>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</si>
  <si>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</si>
  <si>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</si>
  <si>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</si>
  <si>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</si>
  <si>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</si>
  <si>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</si>
  <si>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</si>
  <si>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</si>
  <si>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</si>
  <si>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</si>
  <si>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</si>
  <si>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</si>
  <si>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</si>
  <si>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</si>
  <si>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</si>
  <si>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</si>
  <si>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</si>
  <si>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</si>
  <si>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</si>
  <si>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</si>
  <si>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</si>
  <si>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</si>
  <si>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</si>
  <si>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</si>
  <si>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</si>
  <si>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</si>
  <si>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</si>
  <si>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</si>
  <si>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</si>
  <si>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</si>
  <si>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</si>
  <si>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</si>
  <si>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</si>
  <si>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</si>
  <si>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</si>
  <si>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</si>
  <si>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</si>
  <si>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</si>
  <si>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</si>
  <si>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</si>
  <si>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</si>
  <si>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</si>
  <si>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</si>
  <si>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</si>
  <si>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</si>
  <si>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</si>
  <si>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</si>
  <si>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</si>
  <si>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</si>
  <si>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</si>
  <si>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</si>
  <si>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</si>
  <si>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</si>
  <si>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</si>
  <si>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</si>
  <si>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</si>
  <si>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</si>
  <si>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</si>
  <si>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</si>
  <si>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</si>
  <si>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</si>
  <si>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</si>
  <si>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</si>
  <si>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</si>
  <si>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</si>
  <si>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</si>
  <si>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</si>
  <si>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</si>
  <si>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</si>
  <si>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</si>
  <si>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</si>
  <si>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</si>
  <si>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</si>
  <si>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</si>
  <si>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</si>
  <si>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</si>
  <si>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</si>
  <si>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</si>
  <si>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</si>
  <si>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</si>
  <si>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</si>
  <si>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</si>
  <si>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</si>
  <si>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</si>
  <si>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</si>
  <si>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</si>
  <si>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</si>
  <si>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</si>
  <si>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</si>
  <si>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</si>
  <si>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</si>
  <si>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</si>
  <si>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</si>
  <si>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</si>
  <si>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</si>
  <si>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</si>
  <si>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</si>
  <si>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</si>
  <si>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</si>
  <si>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</si>
  <si>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</si>
  <si>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</si>
  <si>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</si>
  <si>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</si>
  <si>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</si>
  <si>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</si>
  <si>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</si>
  <si>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</si>
  <si>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</si>
  <si>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</si>
  <si>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</si>
  <si>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</si>
  <si>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</si>
  <si>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</si>
  <si>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</si>
  <si>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</si>
  <si>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</si>
  <si>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</si>
  <si>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</si>
  <si>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</si>
  <si>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</si>
  <si>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</si>
  <si>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</si>
  <si>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</si>
  <si>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</si>
  <si>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</si>
  <si>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</si>
  <si>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</si>
  <si>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</si>
  <si>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</si>
  <si>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</si>
  <si>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</si>
  <si>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</si>
  <si>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</si>
  <si>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</si>
  <si>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</si>
  <si>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</si>
  <si>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</si>
  <si>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</si>
  <si>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</si>
  <si>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</si>
  <si>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</si>
  <si>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</si>
  <si>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</si>
  <si>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</si>
  <si>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</si>
  <si>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</si>
  <si>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</si>
  <si>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</si>
  <si>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</si>
  <si>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</si>
  <si>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</si>
  <si>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</si>
  <si>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</si>
  <si>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</si>
  <si>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</si>
  <si>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</si>
  <si>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</si>
  <si>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</si>
  <si>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</si>
  <si>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</si>
  <si>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</si>
  <si>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</si>
  <si>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</si>
  <si>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</si>
  <si>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</si>
  <si>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</si>
  <si>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</si>
  <si>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</si>
  <si>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</si>
  <si>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</si>
  <si>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</si>
  <si>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</si>
  <si>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</si>
  <si>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</si>
  <si>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</si>
  <si>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</si>
  <si>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</si>
  <si>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</si>
  <si>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</si>
  <si>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</si>
  <si>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</si>
  <si>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</si>
  <si>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</si>
  <si>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</si>
  <si>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</si>
  <si>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</si>
  <si>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</si>
  <si>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</si>
  <si>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</si>
  <si>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</si>
  <si>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</si>
  <si>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</si>
  <si>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</si>
  <si>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</si>
  <si>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</si>
  <si>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</si>
  <si>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</si>
  <si>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</si>
  <si>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</si>
  <si>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</si>
  <si>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</si>
  <si>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</si>
  <si>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</si>
  <si>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</si>
  <si>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</si>
  <si>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</si>
  <si>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</si>
  <si>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</si>
  <si>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</si>
  <si>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</si>
  <si>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</si>
  <si>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</si>
  <si>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</si>
  <si>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</si>
  <si>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</si>
  <si>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</si>
  <si>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</si>
  <si>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</si>
  <si>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</si>
  <si>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</si>
  <si>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</si>
  <si>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</si>
  <si>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</si>
  <si>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</si>
  <si>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</si>
  <si>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</si>
  <si>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</si>
  <si>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</si>
  <si>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</si>
  <si>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</si>
  <si>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</si>
  <si>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</si>
  <si>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</si>
  <si>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</si>
  <si>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</si>
  <si>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</si>
  <si>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</si>
  <si>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</si>
  <si>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</si>
  <si>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</si>
  <si>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</si>
  <si>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</si>
  <si>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</si>
  <si>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</si>
  <si>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</si>
  <si>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</si>
  <si>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</si>
  <si>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</si>
  <si>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</si>
  <si>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</si>
  <si>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</si>
  <si>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</si>
  <si>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</si>
  <si>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</si>
  <si>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</si>
  <si>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</si>
  <si>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</si>
  <si>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</si>
  <si>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</si>
  <si>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</si>
  <si>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</si>
  <si>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</si>
  <si>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</si>
  <si>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</si>
  <si>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</si>
  <si>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</si>
  <si>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</si>
  <si>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</si>
  <si>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</si>
  <si>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</si>
  <si>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</si>
  <si>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</si>
  <si>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</si>
  <si>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</si>
  <si>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</si>
  <si>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</si>
  <si>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</si>
  <si>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</si>
  <si>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</si>
  <si>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</si>
  <si>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</si>
  <si>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</si>
  <si>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</si>
  <si>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</si>
  <si>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</si>
  <si>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</si>
  <si>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</si>
  <si>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</si>
  <si>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</si>
  <si>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</si>
  <si>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</si>
  <si>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</si>
  <si>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</si>
  <si>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</si>
  <si>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</si>
  <si>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</si>
  <si>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</si>
  <si>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</si>
  <si>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</si>
  <si>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</si>
  <si>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</si>
  <si>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</si>
  <si>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</si>
  <si>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</si>
  <si>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</si>
  <si>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</si>
  <si>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</si>
  <si>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</si>
  <si>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</si>
  <si>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</si>
  <si>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</si>
  <si>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</si>
  <si>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</si>
  <si>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</si>
  <si>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</si>
  <si>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</si>
  <si>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</si>
  <si>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</si>
  <si>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</si>
  <si>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</si>
  <si>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</si>
  <si>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</si>
  <si>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</si>
  <si>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</si>
  <si>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</si>
  <si>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</si>
  <si>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</si>
  <si>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</si>
  <si>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</si>
  <si>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</si>
  <si>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</si>
  <si>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</si>
  <si>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</si>
  <si>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</si>
  <si>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</si>
  <si>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</si>
  <si>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</si>
  <si>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</si>
  <si>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</si>
  <si>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</si>
  <si>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</si>
  <si>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</si>
  <si>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</si>
  <si>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</si>
  <si>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</si>
  <si>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</si>
  <si>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</si>
  <si>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</si>
  <si>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</si>
  <si>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</si>
  <si>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</si>
  <si>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</si>
  <si>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</si>
  <si>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</si>
  <si>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</si>
  <si>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</si>
  <si>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</si>
  <si>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</si>
  <si>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</si>
  <si>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</si>
  <si>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</si>
  <si>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</si>
  <si>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</si>
  <si>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</si>
  <si>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</si>
  <si>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</si>
  <si>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</si>
  <si>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</si>
  <si>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</si>
  <si>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</si>
  <si>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</si>
  <si>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</si>
  <si>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</si>
  <si>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</si>
  <si>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</si>
  <si>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</si>
  <si>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</si>
  <si>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</si>
  <si>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</si>
  <si>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</si>
  <si>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</si>
  <si>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</si>
  <si>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</si>
  <si>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</si>
  <si>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</si>
  <si>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</si>
  <si>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</si>
  <si>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</si>
  <si>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</si>
  <si>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</si>
  <si>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</si>
  <si>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</si>
  <si>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</si>
  <si>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</si>
  <si>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</si>
  <si>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</si>
  <si>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</si>
  <si>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</si>
  <si>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</si>
  <si>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</si>
  <si>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</si>
  <si>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</si>
  <si>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</si>
  <si>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</si>
  <si>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</si>
  <si>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</si>
  <si>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</si>
  <si>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</si>
  <si>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</si>
  <si>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</si>
  <si>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</si>
  <si>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</si>
  <si>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</si>
  <si>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</si>
  <si>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</si>
  <si>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</si>
  <si>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</si>
  <si>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</si>
  <si>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</si>
  <si>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</si>
  <si>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</si>
  <si>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</si>
  <si>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</si>
  <si>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</si>
  <si>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</si>
  <si>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</si>
  <si>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</si>
  <si>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</si>
  <si>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</si>
  <si>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</si>
  <si>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</si>
  <si>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</si>
  <si>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</si>
  <si>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</si>
  <si>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</si>
  <si>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</si>
  <si>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</si>
  <si>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</si>
  <si>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</si>
  <si>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</si>
  <si>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</si>
  <si>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</si>
  <si>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</si>
  <si>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</si>
  <si>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</si>
  <si>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</si>
  <si>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</si>
  <si>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</si>
  <si>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</si>
  <si>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</si>
  <si>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</si>
  <si>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</si>
  <si>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</si>
  <si>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</si>
  <si>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</si>
  <si>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</si>
  <si>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</si>
  <si>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</si>
  <si>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</si>
  <si>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</si>
  <si>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</si>
  <si>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</si>
  <si>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</si>
  <si>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</si>
  <si>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</si>
  <si>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</si>
  <si>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</si>
  <si>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</si>
  <si>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</si>
  <si>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</si>
  <si>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</si>
  <si>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</si>
  <si>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</si>
  <si>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</si>
  <si>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</si>
  <si>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</si>
  <si>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</si>
  <si>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</si>
  <si>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</si>
  <si>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</si>
  <si>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</si>
  <si>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</si>
  <si>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</si>
  <si>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</si>
  <si>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</si>
  <si>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</si>
  <si>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</si>
  <si>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</si>
  <si>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</si>
  <si>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</si>
  <si>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</si>
  <si>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</si>
  <si>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</si>
  <si>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</si>
  <si>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</si>
  <si>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</si>
  <si>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</si>
  <si>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</si>
  <si>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</si>
  <si>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</si>
  <si>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</si>
  <si>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</si>
  <si>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</si>
  <si>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</si>
  <si>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</si>
  <si>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</si>
  <si>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</si>
  <si>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</si>
  <si>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</si>
  <si>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</si>
  <si>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</si>
  <si>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</si>
  <si>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</si>
  <si>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</si>
  <si>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</si>
  <si>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</si>
  <si>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</si>
  <si>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</si>
  <si>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</si>
  <si>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</si>
  <si>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</si>
  <si>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</si>
  <si>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</si>
  <si>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</si>
  <si>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</si>
  <si>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</si>
  <si>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</si>
  <si>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</si>
  <si>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</si>
  <si>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</si>
  <si>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</si>
  <si>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</si>
  <si>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</si>
  <si>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</si>
  <si>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</si>
  <si>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</si>
  <si>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</si>
  <si>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</si>
  <si>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</si>
  <si>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</si>
  <si>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</si>
  <si>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</si>
  <si>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</si>
  <si>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</si>
  <si>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</si>
  <si>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</si>
  <si>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</si>
  <si>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</si>
  <si>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</si>
  <si>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</si>
  <si>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</si>
  <si>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</si>
  <si>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</si>
  <si>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</si>
  <si>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</si>
  <si>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</si>
  <si>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</si>
  <si>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</si>
  <si>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</si>
  <si>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</si>
  <si>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</si>
  <si>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</si>
  <si>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</si>
  <si>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</si>
  <si>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</si>
  <si>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</si>
  <si>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</si>
  <si>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</si>
  <si>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</si>
  <si>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</si>
  <si>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</si>
  <si>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</si>
  <si>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</si>
  <si>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</si>
  <si>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</si>
  <si>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</si>
  <si>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</si>
  <si>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</si>
  <si>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</si>
  <si>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</si>
  <si>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</si>
  <si>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</si>
  <si>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</si>
  <si>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</si>
  <si>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</si>
  <si>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</si>
  <si>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</si>
  <si>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</si>
  <si>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</si>
  <si>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</si>
  <si>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</si>
  <si>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</si>
  <si>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</si>
  <si>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</si>
  <si>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</si>
  <si>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</si>
  <si>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</si>
  <si>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</si>
  <si>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</si>
  <si>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</si>
  <si>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</si>
  <si>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</si>
  <si>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</si>
  <si>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</si>
  <si>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</si>
  <si>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</si>
  <si>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</si>
  <si>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</si>
  <si>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</si>
  <si>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</si>
  <si>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</si>
  <si>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</si>
  <si>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</si>
  <si>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</si>
  <si>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</si>
  <si>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</si>
  <si>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</si>
  <si>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</si>
  <si>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</si>
  <si>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</si>
  <si>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</si>
  <si>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</si>
  <si>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</si>
  <si>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</si>
  <si>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</si>
  <si>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</si>
  <si>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</si>
  <si>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</si>
  <si>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</si>
  <si>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</si>
  <si>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</si>
  <si>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</si>
  <si>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</si>
  <si>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</si>
  <si>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</si>
  <si>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</si>
  <si>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</si>
  <si>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</si>
  <si>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</si>
  <si>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</si>
  <si>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</si>
  <si>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</si>
  <si>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</si>
  <si>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</si>
  <si>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</si>
  <si>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</si>
  <si>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</si>
  <si>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</si>
  <si>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</si>
  <si>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</si>
  <si>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</si>
  <si>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</si>
  <si>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</si>
  <si>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</si>
  <si>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</si>
  <si>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</si>
  <si>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</si>
  <si>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</si>
  <si>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</si>
  <si>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</si>
  <si>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</si>
  <si>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</si>
  <si>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</si>
  <si>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</si>
  <si>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</si>
  <si>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</si>
  <si>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</si>
  <si>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</si>
  <si>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</si>
  <si>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</si>
  <si>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</si>
  <si>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</si>
  <si>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</si>
  <si>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</si>
  <si>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</si>
  <si>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</si>
  <si>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</si>
  <si>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</si>
  <si>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</si>
  <si>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</si>
  <si>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</si>
  <si>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</si>
  <si>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</si>
  <si>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</si>
  <si>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</si>
  <si>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</si>
  <si>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</si>
  <si>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</si>
  <si>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</si>
  <si>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</si>
  <si>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</si>
  <si>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</si>
  <si>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</si>
  <si>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</si>
  <si>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</si>
  <si>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</si>
  <si>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</si>
  <si>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</si>
  <si>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</si>
  <si>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</si>
  <si>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</si>
  <si>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</si>
  <si>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</si>
  <si>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</si>
  <si>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</si>
  <si>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</si>
  <si>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</si>
  <si>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</si>
  <si>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</si>
  <si>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</si>
  <si>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</si>
  <si>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</si>
  <si>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</si>
  <si>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</si>
  <si>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</si>
  <si>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</si>
  <si>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</si>
  <si>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</si>
  <si>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</si>
  <si>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</si>
  <si>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</si>
  <si>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</si>
  <si>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</si>
  <si>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</si>
  <si>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</si>
  <si>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</si>
  <si>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</si>
  <si>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</si>
  <si>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</si>
  <si>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</si>
  <si>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</si>
  <si>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</si>
  <si>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</si>
  <si>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</si>
  <si>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</si>
  <si>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</si>
  <si>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</si>
  <si>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</si>
  <si>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</si>
  <si>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</si>
  <si>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</si>
  <si>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</si>
  <si>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</si>
  <si>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</si>
  <si>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</si>
  <si>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</si>
  <si>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</si>
  <si>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</si>
  <si>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</si>
  <si>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</si>
  <si>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</si>
  <si>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</si>
  <si>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</si>
  <si>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</si>
  <si>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</si>
  <si>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</si>
  <si>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</si>
  <si>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</si>
  <si>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</si>
  <si>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</si>
  <si>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</si>
  <si>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</si>
  <si>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</si>
  <si>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</si>
  <si>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</si>
  <si>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</si>
  <si>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</si>
  <si>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</si>
  <si>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</si>
  <si>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</si>
  <si>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</si>
  <si>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</si>
  <si>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</si>
  <si>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</si>
  <si>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</si>
  <si>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</si>
  <si>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</si>
  <si>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</si>
  <si>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</si>
  <si>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</si>
  <si>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</si>
  <si>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</si>
  <si>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</si>
  <si>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</si>
  <si>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</si>
  <si>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</si>
  <si>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</si>
  <si>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</si>
  <si>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</si>
  <si>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</si>
  <si>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</si>
  <si>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</si>
  <si>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</si>
  <si>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</si>
  <si>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</si>
  <si>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</si>
  <si>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</si>
  <si>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</si>
  <si>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</si>
  <si>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</si>
  <si>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</si>
  <si>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</si>
  <si>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</si>
  <si>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</si>
  <si>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</si>
  <si>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</si>
  <si>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</si>
  <si>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</si>
  <si>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</si>
  <si>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</si>
  <si>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</si>
  <si>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</si>
  <si>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</si>
  <si>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</si>
  <si>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</si>
  <si>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</si>
  <si>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</si>
  <si>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</si>
  <si>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</si>
  <si>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</si>
  <si>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</si>
  <si>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</si>
  <si>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</si>
  <si>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</si>
  <si>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</si>
  <si>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</si>
  <si>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</si>
  <si>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</si>
  <si>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</si>
  <si>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</si>
  <si>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</si>
  <si>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</si>
  <si>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</si>
  <si>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</si>
  <si>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</si>
  <si>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</si>
  <si>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</si>
  <si>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</si>
  <si>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</si>
  <si>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</si>
  <si>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</si>
  <si>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</si>
  <si>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</si>
  <si>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</si>
  <si>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</si>
  <si>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</si>
  <si>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</si>
  <si>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</si>
  <si>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</si>
  <si>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</si>
  <si>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</si>
  <si>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</si>
  <si>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</si>
  <si>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</si>
  <si>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</si>
  <si>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</si>
  <si>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</si>
  <si>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</si>
  <si>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</si>
  <si>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</si>
  <si>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</si>
  <si>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</si>
  <si>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</si>
  <si>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</si>
  <si>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</si>
  <si>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</si>
  <si>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</si>
  <si>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</si>
  <si>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</si>
  <si>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</si>
  <si>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</si>
  <si>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</si>
  <si>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</si>
  <si>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</si>
  <si>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</si>
  <si>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</si>
  <si>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</si>
  <si>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</si>
  <si>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</si>
  <si>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</si>
  <si>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</si>
  <si>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</si>
  <si>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</si>
  <si>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</si>
  <si>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</si>
  <si>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</si>
  <si>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</si>
  <si>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</si>
  <si>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</si>
  <si>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</si>
  <si>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</si>
  <si>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</si>
  <si>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</si>
  <si>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</si>
  <si>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</si>
  <si>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</si>
  <si>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</si>
  <si>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</si>
  <si>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</si>
  <si>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</si>
  <si>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</si>
  <si>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</si>
  <si>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</si>
  <si>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</si>
  <si>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</si>
  <si>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</si>
  <si>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</si>
  <si>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</si>
  <si>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</si>
  <si>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</si>
  <si>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</si>
  <si>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</si>
  <si>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</si>
  <si>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</si>
  <si>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</si>
  <si>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</si>
  <si>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</si>
  <si>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</si>
  <si>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</si>
  <si>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</si>
  <si>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</si>
  <si>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</si>
  <si>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</si>
  <si>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</si>
  <si>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</si>
  <si>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</si>
  <si>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</si>
  <si>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</si>
  <si>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</si>
  <si>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</si>
  <si>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</si>
  <si>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</si>
  <si>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</si>
  <si>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</si>
  <si>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</si>
  <si>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</si>
  <si>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</si>
  <si>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</si>
  <si>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</si>
  <si>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</si>
  <si>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</si>
  <si>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</si>
  <si>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</si>
  <si>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</si>
  <si>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</si>
  <si>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</si>
  <si>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</si>
  <si>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</si>
  <si>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</si>
  <si>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</si>
  <si>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</si>
  <si>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</si>
  <si>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</si>
  <si>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</si>
  <si>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</si>
  <si>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</si>
  <si>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</si>
  <si>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</si>
  <si>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</si>
  <si>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</si>
  <si>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</si>
  <si>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</si>
  <si>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</si>
  <si>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</si>
  <si>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</si>
  <si>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</si>
  <si>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</si>
  <si>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</si>
  <si>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</si>
  <si>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</si>
  <si>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</si>
  <si>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</si>
  <si>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</si>
  <si>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</si>
  <si>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</si>
  <si>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</si>
  <si>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</si>
  <si>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</si>
  <si>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</si>
  <si>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</si>
  <si>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</si>
  <si>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</si>
  <si>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</si>
  <si>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</si>
  <si>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</si>
  <si>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</si>
  <si>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</si>
  <si>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</si>
  <si>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</si>
  <si>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</si>
  <si>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</si>
  <si>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</si>
  <si>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</si>
  <si>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</si>
  <si>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</si>
  <si>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</si>
  <si>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</si>
  <si>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</si>
  <si>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</si>
  <si>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</si>
  <si>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</si>
  <si>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</si>
  <si>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</si>
  <si>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</si>
  <si>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</si>
  <si>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</si>
  <si>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</si>
  <si>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</si>
  <si>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</si>
  <si>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</si>
  <si>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</si>
  <si>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</si>
  <si>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</si>
  <si>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</si>
  <si>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</si>
  <si>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</si>
  <si>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</si>
  <si>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</si>
  <si>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</si>
  <si>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</si>
  <si>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</si>
  <si>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</si>
  <si>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</si>
  <si>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</si>
  <si>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</si>
  <si>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</si>
  <si>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</si>
  <si>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</si>
  <si>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</si>
  <si>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</si>
  <si>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</si>
  <si>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</si>
  <si>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</si>
  <si>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</si>
  <si>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</si>
  <si>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</si>
  <si>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</si>
  <si>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</si>
  <si>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</si>
  <si>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</si>
  <si>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</si>
  <si>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</si>
  <si>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</si>
  <si>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</si>
  <si>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</si>
  <si>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</si>
  <si>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</si>
  <si>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</si>
  <si>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</si>
  <si>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</si>
  <si>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</si>
  <si>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</si>
  <si>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</si>
  <si>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</si>
  <si>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</si>
  <si>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</si>
  <si>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</si>
  <si>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</si>
  <si>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</si>
  <si>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</si>
  <si>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</si>
  <si>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</si>
  <si>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</si>
  <si>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</si>
  <si>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</si>
  <si>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</si>
  <si>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</si>
  <si>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</si>
  <si>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</si>
  <si>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</si>
  <si>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</si>
  <si>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</si>
  <si>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</si>
  <si>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</si>
  <si>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</si>
  <si>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</si>
  <si>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</si>
  <si>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</si>
  <si>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</si>
  <si>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</si>
  <si>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</si>
  <si>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</si>
  <si>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</si>
  <si>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</si>
  <si>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</si>
  <si>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</si>
  <si>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</si>
  <si>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</si>
  <si>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</si>
  <si>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</si>
  <si>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</si>
  <si>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</si>
  <si>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</si>
  <si>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</si>
  <si>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</si>
  <si>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</si>
  <si>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</si>
  <si>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</si>
  <si>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</si>
  <si>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</si>
  <si>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</si>
  <si>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</si>
  <si>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</si>
  <si>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</si>
  <si>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</si>
  <si>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</si>
  <si>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</si>
  <si>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</si>
  <si>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</si>
  <si>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</si>
  <si>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</si>
  <si>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</si>
  <si>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</si>
  <si>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</si>
  <si>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</si>
  <si>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</si>
  <si>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</si>
  <si>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</si>
  <si>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</si>
  <si>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</si>
  <si>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</si>
  <si>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</si>
  <si>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</si>
  <si>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</si>
  <si>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</si>
  <si>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</si>
  <si>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</si>
  <si>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</si>
  <si>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</si>
  <si>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</si>
  <si>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</si>
  <si>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</si>
  <si>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</si>
  <si>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</si>
  <si>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</si>
  <si>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</si>
  <si>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</si>
  <si>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</si>
  <si>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</si>
  <si>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</si>
  <si>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</si>
  <si>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</si>
  <si>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</si>
  <si>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</si>
  <si>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</si>
  <si>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</si>
  <si>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</si>
  <si>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</si>
  <si>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</si>
  <si>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</si>
  <si>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</si>
  <si>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</si>
  <si>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</si>
  <si>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</si>
  <si>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</si>
  <si>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</si>
  <si>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</si>
  <si>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</si>
  <si>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</si>
  <si>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</si>
  <si>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</si>
  <si>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</si>
  <si>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</si>
  <si>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</si>
  <si>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</si>
  <si>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</si>
  <si>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</si>
  <si>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</si>
  <si>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</si>
  <si>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</si>
  <si>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</si>
  <si>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</si>
  <si>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</si>
  <si>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</si>
  <si>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</si>
  <si>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</si>
  <si>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</si>
  <si>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</si>
  <si>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</si>
  <si>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</si>
  <si>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</si>
  <si>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</si>
  <si>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</si>
  <si>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</si>
  <si>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</si>
  <si>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</si>
  <si>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</si>
  <si>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</si>
  <si>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</si>
  <si>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</si>
  <si>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</si>
  <si>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</si>
  <si>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</si>
  <si>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</si>
  <si>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</si>
  <si>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</si>
  <si>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</si>
  <si>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</si>
  <si>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</si>
  <si>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</si>
  <si>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</si>
  <si>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</si>
  <si>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</si>
  <si>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</si>
  <si>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</si>
  <si>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</si>
  <si>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</si>
  <si>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</si>
  <si>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</si>
  <si>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</si>
  <si>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</si>
  <si>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</si>
  <si>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</si>
  <si>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</si>
  <si>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</si>
  <si>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</si>
  <si>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</si>
  <si>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</si>
  <si>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</si>
  <si>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</si>
  <si>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</si>
  <si>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</si>
  <si>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</si>
  <si>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</si>
  <si>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</si>
  <si>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</si>
  <si>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</si>
  <si>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</si>
  <si>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</si>
  <si>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</si>
  <si>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</si>
  <si>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</si>
  <si>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</si>
  <si>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</si>
  <si>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</si>
  <si>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</si>
  <si>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</si>
  <si>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</si>
  <si>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</si>
  <si>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</si>
  <si>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</si>
  <si>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</si>
  <si>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</si>
  <si>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</si>
  <si>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</si>
  <si>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</si>
  <si>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</si>
  <si>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</si>
  <si>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</si>
  <si>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</si>
  <si>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</si>
  <si>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</si>
  <si>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</si>
  <si>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</si>
  <si>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</si>
  <si>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</si>
  <si>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</si>
  <si>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</si>
  <si>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</si>
  <si>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</si>
  <si>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</si>
  <si>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</si>
  <si>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</si>
  <si>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</si>
  <si>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</si>
  <si>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</si>
  <si>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</si>
  <si>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</si>
  <si>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</si>
  <si>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</si>
  <si>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</si>
  <si>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</si>
  <si>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</si>
  <si>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</si>
  <si>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</si>
  <si>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</si>
  <si>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</si>
  <si>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</si>
  <si>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</si>
  <si>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</si>
  <si>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</si>
  <si>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</si>
  <si>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</si>
  <si>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</si>
  <si>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</si>
  <si>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</si>
  <si>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</si>
  <si>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</si>
  <si>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</si>
  <si>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</si>
  <si>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</si>
  <si>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</si>
  <si>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</si>
  <si>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</si>
  <si>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</si>
  <si>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</si>
  <si>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</si>
  <si>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</si>
  <si>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</si>
  <si>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</si>
  <si>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</si>
  <si>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</si>
  <si>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</si>
  <si>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</si>
  <si>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</si>
  <si>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</si>
  <si>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</si>
  <si>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</si>
  <si>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</si>
  <si>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</si>
  <si>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</si>
  <si>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</si>
  <si>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</si>
  <si>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</si>
  <si>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</si>
  <si>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</si>
  <si>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</si>
  <si>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</si>
  <si>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</si>
  <si>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</si>
  <si>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</si>
  <si>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</si>
  <si>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</si>
  <si>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</si>
  <si>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</si>
  <si>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</si>
  <si>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</si>
  <si>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</si>
  <si>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</si>
  <si>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</si>
  <si>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</si>
  <si>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</si>
  <si>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</si>
  <si>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</si>
  <si>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</si>
  <si>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</si>
  <si>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</si>
  <si>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</si>
  <si>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</si>
  <si>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</si>
  <si>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</si>
  <si>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</si>
  <si>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</si>
  <si>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</si>
  <si>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</si>
  <si>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</si>
  <si>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</si>
  <si>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</si>
  <si>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</si>
  <si>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</si>
  <si>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</si>
  <si>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</si>
  <si>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</si>
  <si>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</si>
  <si>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</si>
  <si>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</si>
  <si>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</si>
  <si>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</si>
  <si>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</si>
  <si>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</si>
  <si>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</si>
  <si>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</si>
  <si>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</si>
  <si>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</si>
  <si>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</si>
  <si>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</si>
  <si>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</si>
  <si>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</si>
  <si>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</si>
  <si>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</si>
  <si>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</si>
  <si>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</si>
  <si>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</si>
  <si>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</si>
  <si>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</si>
  <si>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</si>
  <si>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</si>
  <si>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</si>
  <si>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</si>
  <si>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</si>
  <si>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</si>
  <si>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</si>
  <si>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</si>
  <si>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</si>
  <si>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</si>
  <si>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</si>
  <si>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</si>
  <si>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</si>
  <si>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</si>
  <si>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</si>
  <si>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</si>
  <si>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</si>
  <si>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</si>
  <si>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</si>
  <si>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</si>
  <si>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</si>
  <si>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</si>
  <si>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</si>
  <si>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</si>
  <si>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</si>
  <si>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</si>
  <si>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</si>
  <si>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</si>
  <si>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</si>
  <si>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</si>
  <si>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</si>
  <si>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</si>
  <si>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</si>
  <si>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</si>
  <si>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</si>
  <si>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</si>
  <si>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</si>
  <si>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</si>
  <si>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</si>
  <si>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</si>
  <si>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</si>
  <si>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</si>
  <si>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</si>
  <si>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</si>
  <si>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</si>
  <si>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</si>
  <si>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</si>
  <si>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</si>
  <si>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</si>
  <si>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</si>
  <si>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</si>
  <si>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</si>
  <si>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</si>
  <si>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</si>
  <si>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</si>
  <si>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</si>
  <si>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</si>
  <si>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</si>
  <si>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</si>
  <si>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</si>
  <si>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</si>
  <si>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</si>
  <si>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</si>
  <si>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</si>
  <si>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</si>
  <si>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</si>
  <si>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</si>
  <si>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</si>
  <si>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</si>
  <si>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</si>
  <si>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</si>
  <si>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</si>
  <si>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</si>
  <si>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</si>
  <si>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</si>
  <si>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</si>
  <si>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</si>
  <si>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</si>
  <si>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</si>
  <si>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</si>
  <si>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</si>
  <si>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</si>
  <si>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</si>
  <si>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</si>
  <si>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</si>
  <si>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</si>
  <si>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</si>
  <si>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</si>
  <si>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</si>
  <si>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</si>
  <si>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</si>
  <si>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</si>
  <si>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</si>
  <si>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</si>
  <si>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</si>
  <si>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</si>
  <si>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</si>
  <si>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</si>
  <si>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</si>
  <si>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</si>
  <si>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</si>
  <si>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</si>
  <si>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</si>
  <si>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</si>
  <si>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</si>
  <si>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</si>
  <si>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</si>
  <si>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</si>
  <si>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</si>
  <si>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</si>
  <si>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</si>
  <si>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</si>
  <si>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</si>
  <si>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</si>
  <si>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</si>
  <si>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</si>
  <si>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</si>
  <si>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</si>
  <si>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</si>
  <si>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</si>
  <si>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</si>
  <si>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</si>
  <si>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</si>
  <si>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</si>
  <si>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</si>
  <si>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</si>
  <si>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</si>
  <si>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</si>
  <si>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</si>
  <si>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</si>
  <si>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</si>
  <si>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</si>
  <si>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</si>
  <si>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</si>
  <si>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</si>
  <si>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</si>
  <si>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</si>
  <si>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</si>
  <si>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</si>
  <si>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</si>
  <si>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</si>
  <si>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</si>
  <si>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</si>
  <si>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</si>
  <si>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</si>
  <si>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</si>
  <si>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</si>
  <si>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</si>
  <si>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</si>
  <si>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</si>
  <si>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</si>
  <si>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</si>
  <si>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</si>
  <si>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</si>
  <si>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</si>
  <si>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</si>
  <si>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</si>
  <si>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</si>
  <si>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</si>
  <si>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</si>
  <si>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</si>
  <si>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</si>
  <si>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</si>
  <si>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</si>
  <si>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</si>
  <si>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</si>
  <si>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</si>
  <si>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</si>
  <si>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</si>
  <si>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</si>
  <si>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</si>
  <si>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</si>
  <si>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</si>
  <si>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</si>
  <si>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</si>
  <si>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</si>
  <si>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</si>
  <si>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</si>
  <si>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</si>
  <si>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</si>
  <si>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</si>
  <si>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</si>
  <si>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</si>
  <si>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</si>
  <si>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</si>
  <si>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</si>
  <si>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</si>
  <si>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</si>
  <si>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</si>
  <si>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</si>
  <si>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</si>
  <si>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</si>
  <si>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</si>
  <si>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</si>
  <si>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</si>
  <si>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</si>
  <si>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</si>
  <si>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</si>
  <si>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</si>
  <si>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</si>
  <si>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</si>
  <si>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</si>
  <si>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</si>
  <si>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</si>
  <si>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</si>
  <si>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</si>
  <si>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</si>
  <si>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</si>
  <si>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</si>
  <si>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</si>
  <si>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</si>
  <si>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</si>
  <si>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</si>
  <si>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</si>
  <si>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</si>
  <si>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</si>
  <si>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</si>
  <si>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</si>
  <si>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</si>
  <si>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</si>
  <si>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</si>
  <si>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</si>
  <si>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</si>
  <si>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</si>
  <si>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</si>
  <si>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</si>
  <si>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</si>
  <si>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</si>
  <si>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</si>
  <si>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</si>
  <si>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</si>
  <si>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</si>
  <si>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</si>
  <si>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</si>
  <si>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</si>
  <si>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</si>
  <si>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</si>
  <si>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</si>
  <si>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</si>
  <si>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</si>
  <si>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</si>
  <si>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</si>
  <si>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</si>
  <si>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</si>
  <si>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</si>
  <si>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</si>
  <si>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</si>
  <si>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</si>
  <si>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</si>
  <si>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</si>
  <si>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</si>
  <si>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</si>
  <si>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</si>
  <si>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</si>
  <si>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</si>
  <si>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</si>
  <si>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</si>
  <si>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</si>
  <si>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</si>
  <si>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</si>
  <si>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</si>
  <si>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</si>
  <si>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</si>
  <si>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</si>
  <si>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</si>
  <si>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</si>
  <si>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</si>
  <si>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</si>
  <si>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</si>
  <si>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</si>
  <si>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</si>
  <si>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</si>
  <si>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</si>
  <si>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</si>
  <si>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</si>
  <si>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</si>
  <si>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</si>
  <si>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</si>
  <si>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</si>
  <si>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</si>
  <si>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</si>
  <si>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</si>
  <si>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</si>
  <si>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</si>
  <si>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</si>
  <si>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</si>
  <si>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</si>
  <si>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</si>
  <si>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</si>
  <si>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</si>
  <si>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</si>
  <si>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</si>
  <si>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</si>
  <si>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</si>
  <si>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</si>
  <si>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</si>
  <si>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</si>
  <si>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</si>
  <si>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</si>
  <si>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</si>
  <si>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</si>
  <si>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</si>
  <si>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</si>
  <si>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</si>
  <si>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</si>
  <si>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</si>
  <si>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</si>
  <si>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</si>
  <si>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</si>
  <si>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</si>
  <si>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</si>
  <si>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</si>
  <si>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</si>
  <si>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</si>
  <si>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</si>
  <si>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</si>
  <si>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</si>
  <si>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</si>
  <si>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</si>
  <si>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</si>
  <si>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</si>
  <si>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</si>
  <si>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</si>
  <si>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</si>
  <si>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</si>
  <si>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</si>
  <si>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</si>
  <si>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</si>
  <si>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</si>
  <si>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</si>
  <si>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</si>
  <si>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</si>
  <si>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</si>
  <si>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</si>
  <si>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</si>
  <si>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</si>
  <si>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</si>
  <si>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</si>
  <si>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</si>
  <si>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</si>
  <si>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</si>
  <si>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</si>
  <si>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</si>
  <si>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</si>
  <si>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</si>
  <si>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</si>
  <si>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</si>
  <si>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</si>
  <si>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</si>
  <si>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</si>
  <si>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</si>
  <si>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</si>
  <si>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</si>
  <si>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</si>
  <si>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</si>
  <si>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</si>
  <si>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</si>
  <si>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</si>
  <si>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</si>
  <si>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</si>
  <si>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</si>
  <si>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</si>
  <si>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</si>
  <si>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</si>
  <si>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</si>
  <si>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</si>
  <si>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</si>
  <si>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</si>
  <si>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</si>
  <si>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</si>
  <si>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</si>
  <si>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</si>
  <si>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</si>
  <si>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</si>
  <si>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</si>
  <si>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</si>
  <si>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</si>
  <si>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</si>
  <si>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</si>
  <si>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</si>
  <si>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</si>
  <si>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</si>
  <si>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</si>
  <si>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</si>
  <si>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</si>
  <si>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</si>
  <si>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</si>
  <si>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</si>
  <si>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</si>
  <si>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</si>
  <si>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</si>
  <si>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</si>
  <si>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</si>
  <si>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</si>
  <si>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</si>
  <si>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</si>
  <si>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</si>
  <si>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</si>
  <si>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</si>
  <si>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</si>
  <si>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</si>
  <si>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</si>
  <si>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</si>
  <si>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</si>
  <si>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</si>
  <si>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</si>
  <si>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</si>
  <si>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</si>
  <si>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</si>
  <si>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</si>
  <si>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</si>
  <si>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</si>
  <si>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</si>
  <si>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</si>
  <si>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</si>
  <si>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</si>
  <si>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</si>
  <si>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</si>
  <si>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</si>
  <si>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</si>
  <si>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</si>
  <si>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</si>
  <si>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</si>
  <si>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</si>
  <si>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</si>
  <si>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</si>
  <si>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</si>
  <si>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</si>
  <si>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</si>
  <si>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</si>
  <si>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</si>
  <si>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</si>
  <si>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</si>
  <si>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</si>
  <si>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</si>
  <si>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</si>
  <si>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</si>
  <si>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</si>
  <si>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</si>
  <si>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</si>
  <si>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</si>
  <si>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</si>
  <si>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</si>
  <si>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</si>
  <si>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</si>
  <si>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</si>
  <si>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</si>
  <si>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</si>
  <si>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</si>
  <si>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</si>
  <si>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</si>
  <si>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</si>
  <si>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</si>
  <si>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</si>
  <si>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</si>
  <si>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</si>
  <si>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</si>
  <si>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</si>
  <si>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</si>
  <si>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</si>
  <si>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</si>
  <si>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</si>
  <si>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</si>
  <si>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</si>
  <si>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</si>
  <si>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</si>
  <si>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</si>
  <si>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</si>
  <si>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</si>
  <si>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</si>
  <si>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</si>
  <si>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</si>
  <si>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</si>
  <si>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</si>
  <si>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</si>
  <si>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</si>
  <si>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</si>
  <si>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</si>
  <si>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</si>
  <si>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</si>
  <si>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</si>
  <si>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</si>
  <si>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</si>
  <si>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</si>
  <si>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</si>
  <si>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</si>
  <si>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</si>
  <si>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</si>
  <si>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</si>
  <si>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</si>
  <si>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</si>
  <si>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</si>
  <si>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</si>
  <si>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</si>
  <si>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</si>
  <si>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</si>
  <si>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</si>
  <si>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</si>
  <si>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</si>
  <si>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</si>
  <si>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</si>
  <si>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</si>
  <si>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</si>
  <si>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</si>
  <si>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</si>
  <si>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</si>
  <si>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</si>
  <si>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</si>
  <si>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</si>
  <si>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</si>
  <si>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</si>
  <si>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</si>
  <si>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</si>
  <si>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</si>
  <si>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</si>
  <si>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</si>
  <si>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</si>
  <si>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</si>
  <si>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</si>
  <si>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</si>
  <si>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</si>
  <si>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</si>
  <si>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</si>
  <si>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</si>
  <si>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</si>
  <si>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</si>
  <si>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</si>
  <si>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</si>
  <si>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</si>
  <si>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</si>
  <si>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</si>
  <si>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</si>
  <si>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</si>
  <si>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</si>
  <si>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</si>
  <si>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</si>
  <si>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</si>
  <si>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</si>
  <si>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</si>
  <si>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</si>
  <si>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</si>
  <si>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</si>
  <si>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</si>
  <si>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</si>
  <si>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</si>
  <si>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</si>
  <si>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</si>
  <si>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</si>
  <si>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</si>
  <si>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</si>
  <si>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</si>
  <si>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</si>
  <si>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</si>
  <si>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</si>
  <si>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</si>
  <si>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</si>
  <si>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</si>
  <si>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</si>
  <si>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</si>
  <si>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</si>
  <si>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</si>
  <si>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</si>
  <si>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</si>
  <si>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</si>
  <si>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</si>
  <si>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</si>
  <si>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</si>
  <si>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</si>
  <si>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</si>
  <si>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</si>
  <si>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</si>
  <si>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</si>
  <si>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</si>
  <si>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</si>
  <si>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</si>
  <si>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</si>
  <si>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</si>
  <si>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</si>
  <si>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</si>
  <si>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</si>
  <si>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</si>
  <si>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</si>
  <si>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</si>
  <si>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</si>
  <si>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</si>
  <si>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</si>
  <si>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</si>
  <si>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</si>
  <si>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</si>
  <si>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</si>
  <si>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</si>
  <si>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</si>
  <si>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</si>
  <si>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</si>
  <si>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</si>
  <si>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</si>
  <si>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</si>
  <si>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</si>
  <si>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</si>
  <si>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</si>
  <si>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</si>
  <si>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</si>
  <si>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</si>
  <si>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</si>
  <si>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</si>
  <si>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</si>
  <si>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</si>
  <si>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</si>
  <si>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</si>
  <si>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</si>
  <si>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</si>
  <si>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</si>
  <si>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</si>
  <si>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</si>
  <si>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</si>
  <si>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</si>
  <si>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</si>
  <si>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</si>
  <si>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</si>
  <si>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</si>
  <si>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</si>
  <si>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</si>
  <si>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</si>
  <si>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</si>
  <si>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</si>
  <si>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</si>
  <si>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</si>
  <si>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</si>
  <si>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</si>
  <si>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</si>
  <si>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</si>
  <si>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</si>
  <si>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</si>
  <si>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</si>
  <si>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</si>
  <si>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</si>
  <si>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</si>
  <si>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</si>
  <si>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</si>
  <si>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</si>
  <si>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</si>
  <si>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</si>
  <si>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</si>
  <si>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</si>
  <si>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</si>
  <si>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</si>
  <si>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</si>
  <si>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</si>
  <si>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</si>
  <si>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</si>
  <si>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</si>
  <si>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</si>
  <si>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</si>
  <si>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</si>
  <si>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</si>
  <si>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</si>
  <si>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</si>
  <si>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</si>
  <si>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</si>
  <si>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</si>
  <si>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</si>
  <si>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</si>
  <si>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</si>
  <si>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</si>
  <si>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</si>
  <si>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</si>
  <si>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</si>
  <si>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</si>
  <si>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</si>
  <si>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</si>
  <si>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</si>
  <si>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</si>
  <si>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</si>
  <si>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</si>
  <si>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</si>
  <si>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</si>
  <si>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</si>
  <si>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</si>
  <si>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</si>
  <si>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</si>
  <si>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</si>
  <si>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</si>
  <si>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</si>
  <si>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</si>
  <si>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</si>
  <si>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</si>
  <si>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</si>
  <si>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</si>
  <si>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</si>
  <si>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</si>
  <si>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</si>
  <si>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</si>
  <si>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</si>
  <si>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</si>
  <si>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</si>
  <si>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</si>
  <si>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</si>
  <si>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</si>
  <si>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</si>
  <si>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</si>
  <si>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</si>
  <si>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</si>
  <si>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</si>
  <si>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</si>
  <si>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</si>
  <si>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</si>
  <si>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</si>
  <si>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</si>
  <si>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</si>
  <si>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</si>
  <si>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</si>
  <si>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</si>
  <si>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</si>
  <si>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</si>
  <si>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</si>
  <si>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</si>
  <si>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</si>
  <si>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</si>
  <si>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</si>
  <si>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</si>
  <si>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</si>
  <si>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</si>
  <si>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</si>
  <si>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</si>
  <si>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</si>
  <si>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</si>
  <si>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</si>
  <si>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</si>
  <si>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</si>
  <si>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</si>
  <si>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</si>
  <si>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</si>
  <si>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</si>
  <si>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</si>
  <si>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</si>
  <si>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</si>
  <si>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</si>
  <si>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</si>
  <si>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</si>
  <si>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</si>
  <si>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</si>
  <si>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</si>
  <si>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</si>
  <si>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</si>
  <si>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</si>
  <si>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</si>
  <si>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</si>
  <si>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</si>
  <si>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</si>
  <si>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</si>
  <si>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</si>
  <si>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</si>
  <si>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</si>
  <si>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</si>
  <si>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</si>
  <si>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</si>
  <si>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</si>
  <si>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</si>
  <si>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</si>
  <si>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</si>
  <si>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</si>
  <si>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</si>
  <si>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</si>
  <si>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</si>
  <si>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</si>
  <si>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</si>
  <si>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</si>
  <si>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</si>
  <si>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</si>
  <si>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</si>
  <si>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</si>
  <si>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</si>
  <si>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</si>
  <si>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</si>
  <si>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</si>
  <si>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</si>
  <si>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</si>
  <si>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</si>
  <si>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</si>
  <si>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</si>
  <si>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</si>
  <si>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</si>
  <si>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</si>
  <si>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</si>
  <si>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</si>
  <si>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</si>
  <si>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</si>
  <si>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</si>
  <si>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</si>
  <si>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</si>
  <si>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</si>
  <si>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</si>
  <si>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</si>
  <si>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</si>
  <si>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</si>
  <si>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</si>
  <si>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</si>
  <si>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</si>
  <si>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</si>
  <si>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</si>
  <si>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</si>
  <si>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</si>
  <si>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</si>
  <si>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</si>
  <si>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</si>
  <si>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</si>
  <si>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</si>
  <si>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</si>
  <si>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</si>
  <si>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</si>
  <si>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</si>
  <si>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</si>
  <si>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</si>
  <si>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</si>
  <si>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</si>
  <si>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</si>
  <si>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</si>
  <si>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</si>
  <si>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</si>
  <si>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</si>
  <si>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</si>
  <si>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</si>
  <si>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</si>
  <si>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</si>
  <si>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</si>
  <si>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</si>
  <si>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</si>
  <si>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</si>
  <si>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</si>
  <si>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</si>
  <si>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</si>
  <si>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</si>
  <si>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</si>
  <si>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</si>
  <si>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</si>
  <si>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</si>
  <si>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</si>
  <si>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</si>
  <si>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</si>
  <si>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</si>
  <si>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</si>
  <si>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</si>
  <si>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</si>
  <si>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</si>
  <si>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</si>
  <si>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</si>
  <si>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</si>
  <si>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</si>
  <si>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</si>
  <si>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</si>
  <si>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</si>
  <si>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</si>
  <si>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</si>
  <si>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</si>
  <si>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</si>
  <si>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</si>
  <si>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</si>
  <si>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</si>
  <si>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</si>
  <si>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</si>
  <si>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</si>
  <si>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</si>
  <si>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</si>
  <si>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</si>
  <si>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</si>
  <si>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</si>
  <si>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</si>
  <si>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</si>
  <si>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</si>
  <si>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</si>
  <si>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</si>
  <si>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</si>
  <si>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</si>
  <si>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</si>
  <si>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</si>
  <si>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</si>
  <si>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</si>
  <si>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</si>
  <si>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</si>
  <si>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</si>
  <si>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</si>
  <si>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</si>
  <si>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</si>
  <si>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</si>
  <si>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</si>
  <si>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</si>
  <si>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</si>
  <si>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</si>
  <si>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</si>
  <si>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</si>
  <si>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</si>
  <si>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</si>
  <si>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</si>
  <si>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</si>
  <si>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</si>
  <si>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</si>
  <si>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</si>
  <si>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</si>
  <si>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</si>
  <si>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</si>
  <si>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</si>
  <si>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</si>
  <si>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</si>
  <si>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</si>
  <si>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</si>
  <si>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</si>
  <si>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</si>
  <si>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</si>
  <si>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</si>
  <si>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</si>
  <si>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</si>
  <si>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</si>
  <si>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</si>
  <si>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</si>
  <si>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</si>
  <si>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</si>
  <si>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</si>
  <si>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</si>
  <si>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</si>
  <si>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</si>
  <si>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</si>
  <si>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</si>
  <si>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</si>
  <si>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</si>
  <si>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</si>
  <si>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</si>
  <si>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</si>
  <si>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</si>
  <si>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</si>
  <si>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</si>
  <si>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</si>
  <si>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</si>
  <si>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</si>
  <si>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</si>
  <si>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</si>
  <si>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</si>
  <si>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</si>
  <si>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</si>
  <si>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</si>
  <si>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</si>
  <si>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</si>
  <si>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</si>
  <si>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</si>
  <si>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</si>
  <si>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</si>
  <si>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</si>
  <si>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</si>
  <si>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</si>
  <si>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</si>
  <si>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</si>
  <si>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</si>
  <si>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</si>
  <si>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</si>
  <si>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</si>
  <si>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</si>
  <si>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</si>
  <si>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</si>
  <si>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</si>
  <si>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</si>
  <si>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</si>
  <si>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</si>
  <si>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</si>
  <si>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</si>
  <si>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</si>
  <si>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</si>
  <si>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</si>
  <si>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</si>
  <si>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</si>
  <si>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</si>
  <si>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</si>
  <si>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</si>
  <si>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</si>
  <si>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</si>
  <si>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</si>
  <si>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</si>
  <si>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</si>
  <si>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</si>
  <si>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</si>
  <si>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</si>
  <si>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</si>
  <si>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</si>
  <si>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</si>
  <si>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</si>
  <si>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</si>
  <si>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</si>
  <si>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</si>
  <si>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</si>
  <si>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</si>
  <si>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</si>
  <si>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</si>
  <si>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</si>
  <si>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</si>
  <si>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</si>
  <si>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</si>
  <si>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</si>
  <si>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</si>
  <si>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</si>
  <si>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</si>
  <si>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</si>
  <si>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</si>
  <si>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</si>
  <si>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</si>
  <si>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</si>
  <si>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</si>
  <si>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</si>
  <si>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</si>
  <si>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</si>
  <si>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</si>
  <si>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</si>
  <si>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</si>
  <si>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</si>
  <si>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</si>
  <si>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</si>
  <si>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</si>
  <si>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</si>
  <si>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</si>
  <si>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</si>
  <si>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</si>
  <si>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</si>
  <si>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</si>
  <si>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</si>
  <si>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</si>
  <si>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</si>
  <si>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</si>
  <si>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</si>
  <si>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</si>
  <si>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</si>
  <si>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</si>
  <si>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</si>
  <si>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</si>
  <si>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</si>
  <si>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</si>
  <si>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</si>
  <si>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</si>
  <si>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</si>
  <si>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</si>
  <si>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</si>
  <si>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</si>
  <si>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</si>
  <si>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</si>
  <si>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</si>
  <si>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</si>
  <si>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</si>
  <si>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</si>
  <si>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</si>
  <si>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</si>
  <si>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</si>
  <si>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</si>
  <si>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</si>
  <si>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</si>
  <si>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</si>
  <si>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</si>
  <si>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</si>
  <si>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</si>
  <si>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</si>
  <si>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</si>
  <si>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</si>
  <si>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</si>
  <si>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</si>
  <si>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</si>
  <si>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</si>
  <si>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</si>
  <si>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</si>
  <si>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</si>
  <si>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</si>
  <si>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</si>
  <si>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</si>
  <si>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</si>
  <si>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</si>
  <si>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</si>
  <si>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</si>
  <si>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</si>
  <si>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</si>
  <si>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</si>
  <si>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</si>
  <si>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</si>
  <si>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</si>
  <si>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</si>
  <si>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</si>
  <si>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</si>
  <si>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</si>
  <si>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</si>
  <si>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</si>
  <si>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</si>
  <si>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</si>
  <si>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</si>
  <si>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</si>
  <si>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</si>
  <si>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</si>
  <si>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</si>
  <si>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</si>
  <si>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</si>
  <si>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</si>
  <si>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</si>
  <si>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</si>
  <si>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</si>
  <si>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</si>
  <si>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</si>
  <si>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</si>
  <si>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</si>
  <si>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</si>
  <si>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</si>
  <si>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</si>
  <si>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</si>
  <si>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</si>
  <si>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</si>
  <si>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</si>
  <si>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</si>
  <si>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</si>
  <si>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</si>
  <si>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</si>
  <si>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</si>
  <si>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</si>
  <si>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</si>
  <si>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</si>
  <si>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</si>
  <si>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</si>
  <si>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</si>
  <si>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</si>
  <si>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</si>
  <si>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</si>
  <si>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</si>
  <si>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</si>
  <si>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</si>
  <si>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</si>
  <si>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</si>
  <si>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</si>
  <si>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</si>
  <si>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</si>
  <si>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</si>
  <si>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</si>
  <si>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</si>
  <si>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</si>
  <si>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</si>
  <si>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</si>
  <si>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</si>
  <si>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</si>
  <si>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</si>
  <si>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</si>
  <si>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</si>
  <si>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</si>
  <si>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</si>
  <si>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</si>
  <si>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</si>
  <si>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</si>
  <si>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</si>
  <si>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</si>
  <si>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</si>
  <si>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</si>
  <si>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</si>
  <si>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</si>
  <si>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</si>
  <si>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</si>
  <si>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</si>
  <si>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</si>
  <si>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</si>
  <si>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</si>
  <si>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</si>
  <si>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</si>
  <si>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</si>
  <si>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</si>
  <si>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</si>
  <si>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</si>
  <si>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</si>
  <si>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</si>
  <si>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</si>
  <si>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</si>
  <si>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</si>
  <si>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</si>
  <si>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</si>
  <si>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</si>
  <si>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</si>
  <si>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</si>
  <si>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</si>
  <si>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</si>
  <si>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</si>
  <si>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</si>
  <si>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</si>
  <si>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</si>
  <si>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</si>
  <si>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</si>
  <si>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</si>
  <si>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</si>
  <si>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</si>
  <si>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</si>
  <si>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</si>
  <si>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</si>
  <si>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</si>
  <si>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</si>
  <si>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</si>
  <si>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</si>
  <si>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</si>
  <si>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</si>
  <si>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</si>
  <si>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</si>
  <si>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</si>
  <si>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</si>
  <si>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</si>
  <si>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</si>
  <si>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</si>
  <si>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</si>
  <si>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</si>
  <si>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</si>
  <si>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</si>
  <si>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</si>
  <si>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</si>
  <si>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</si>
  <si>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</si>
  <si>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</si>
  <si>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</si>
  <si>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</si>
  <si>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</si>
  <si>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</si>
  <si>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</si>
  <si>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</si>
  <si>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</si>
  <si>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</si>
  <si>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</si>
  <si>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</si>
  <si>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</si>
  <si>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</si>
  <si>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</si>
  <si>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</si>
  <si>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</si>
  <si>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</si>
  <si>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</si>
  <si>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</si>
  <si>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</si>
  <si>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</si>
  <si>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</si>
  <si>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</si>
  <si>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</si>
  <si>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</si>
  <si>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</si>
  <si>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</si>
  <si>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</si>
  <si>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</si>
  <si>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</si>
  <si>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</si>
  <si>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</si>
  <si>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</si>
  <si>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</si>
  <si>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</si>
  <si>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</si>
  <si>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</si>
  <si>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</si>
  <si>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</si>
  <si>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</si>
  <si>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</si>
  <si>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</si>
  <si>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</si>
  <si>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</si>
  <si>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</si>
  <si>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</si>
  <si>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</si>
  <si>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</si>
  <si>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</si>
  <si>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</si>
  <si>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</si>
  <si>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</si>
  <si>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</si>
  <si>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</si>
  <si>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</si>
  <si>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</si>
  <si>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</si>
  <si>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</si>
  <si>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</si>
  <si>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</si>
  <si>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</si>
  <si>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</si>
  <si>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</si>
  <si>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</si>
  <si>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</si>
  <si>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</si>
  <si>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</si>
  <si>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</si>
  <si>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</si>
  <si>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</si>
  <si>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</si>
  <si>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</si>
  <si>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</si>
  <si>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</si>
  <si>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</si>
  <si>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</si>
  <si>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</si>
  <si>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</si>
  <si>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</si>
  <si>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</si>
  <si>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</si>
  <si>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</si>
  <si>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</si>
  <si>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</si>
  <si>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</si>
  <si>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</si>
  <si>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</si>
  <si>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</si>
  <si>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</si>
  <si>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</si>
  <si>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</si>
  <si>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</si>
  <si>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</si>
  <si>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</si>
  <si>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</si>
  <si>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</si>
  <si>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</si>
  <si>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</si>
  <si>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</si>
  <si>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</si>
  <si>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</si>
  <si>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</si>
  <si>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</si>
  <si>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</si>
  <si>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</si>
  <si>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</si>
  <si>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</si>
  <si>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</si>
  <si>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</si>
  <si>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</si>
  <si>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</si>
  <si>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</si>
  <si>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</si>
  <si>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</si>
  <si>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</si>
  <si>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</si>
  <si>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</si>
  <si>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</si>
  <si>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</si>
  <si>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</si>
  <si>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</si>
  <si>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</si>
  <si>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</si>
  <si>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</si>
  <si>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</si>
  <si>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</si>
  <si>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</si>
  <si>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</si>
  <si>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</si>
  <si>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</si>
  <si>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</si>
  <si>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</si>
  <si>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</si>
  <si>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</si>
  <si>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</si>
  <si>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</si>
  <si>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</si>
  <si>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</si>
  <si>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</si>
  <si>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</si>
  <si>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</si>
  <si>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</si>
  <si>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</si>
  <si>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</si>
  <si>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</si>
  <si>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</si>
  <si>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</si>
  <si>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</si>
  <si>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</si>
  <si>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</si>
  <si>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</si>
  <si>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</si>
  <si>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</si>
  <si>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</si>
  <si>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</si>
  <si>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</si>
  <si>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</si>
  <si>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</si>
  <si>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</si>
  <si>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</si>
  <si>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</si>
  <si>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</si>
  <si>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</si>
  <si>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</si>
  <si>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</si>
  <si>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</si>
  <si>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</si>
  <si>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</si>
  <si>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</si>
  <si>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</si>
  <si>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</si>
  <si>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</si>
  <si>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</si>
  <si>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</si>
  <si>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</si>
  <si>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</si>
  <si>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</si>
  <si>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</si>
  <si>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</si>
  <si>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</si>
  <si>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</si>
  <si>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</si>
  <si>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</si>
  <si>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</si>
  <si>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</si>
  <si>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</si>
  <si>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</si>
  <si>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</si>
  <si>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</si>
  <si>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</si>
  <si>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</si>
  <si>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</si>
  <si>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</si>
  <si>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</si>
  <si>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</si>
  <si>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</si>
  <si>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</si>
  <si>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</si>
  <si>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</si>
  <si>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</si>
  <si>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</si>
  <si>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</si>
  <si>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</si>
  <si>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</si>
  <si>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</si>
  <si>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</si>
  <si>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</si>
  <si>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</si>
  <si>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</si>
  <si>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</si>
  <si>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</si>
  <si>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</si>
  <si>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</si>
  <si>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</si>
  <si>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</si>
  <si>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</si>
  <si>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</si>
  <si>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</si>
  <si>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</si>
  <si>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</si>
  <si>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</si>
  <si>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</si>
  <si>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</si>
  <si>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</si>
  <si>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</si>
  <si>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</si>
  <si>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</si>
  <si>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</si>
  <si>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</si>
  <si>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</si>
  <si>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</si>
  <si>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</si>
  <si>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</si>
  <si>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</si>
  <si>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</si>
  <si>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</si>
  <si>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</si>
  <si>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</si>
  <si>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</si>
  <si>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</si>
  <si>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</si>
  <si>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</si>
  <si>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</si>
  <si>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</si>
  <si>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</si>
  <si>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</si>
  <si>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</si>
  <si>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</si>
  <si>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</si>
  <si>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</si>
  <si>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</si>
  <si>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</si>
  <si>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</si>
  <si>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</si>
  <si>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</si>
  <si>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</si>
  <si>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</si>
  <si>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</si>
  <si>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</si>
  <si>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</si>
  <si>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</si>
  <si>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</si>
  <si>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</si>
  <si>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</si>
  <si>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</si>
  <si>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</si>
  <si>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</si>
  <si>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</si>
  <si>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</si>
  <si>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</si>
  <si>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</si>
  <si>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</si>
  <si>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</si>
  <si>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</si>
  <si>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</si>
  <si>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</si>
  <si>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</si>
  <si>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</si>
  <si>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</si>
  <si>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</si>
  <si>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</si>
  <si>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</si>
  <si>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</si>
  <si>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</si>
  <si>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</si>
  <si>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</si>
  <si>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</si>
  <si>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</si>
  <si>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</si>
  <si>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</si>
  <si>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</si>
  <si>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</si>
  <si>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</si>
  <si>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</si>
  <si>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</si>
  <si>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</si>
  <si>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</si>
  <si>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</si>
  <si>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</si>
  <si>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</si>
  <si>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</si>
  <si>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</si>
  <si>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</si>
  <si>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</si>
  <si>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</si>
  <si>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</si>
  <si>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</si>
  <si>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</si>
  <si>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</si>
  <si>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</si>
  <si>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</si>
  <si>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</si>
  <si>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</si>
  <si>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</si>
  <si>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</si>
  <si>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</si>
  <si>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</si>
  <si>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</si>
  <si>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</si>
  <si>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</si>
  <si>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</si>
  <si>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</si>
  <si>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</si>
  <si>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</si>
  <si>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</si>
  <si>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</si>
  <si>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</si>
  <si>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</si>
  <si>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</si>
  <si>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</si>
  <si>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</si>
  <si>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</si>
  <si>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</si>
  <si>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</si>
  <si>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</si>
  <si>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</si>
  <si>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</si>
  <si>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</si>
  <si>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</si>
  <si>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</si>
  <si>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</si>
  <si>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</si>
  <si>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</si>
  <si>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</si>
  <si>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</si>
  <si>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</si>
  <si>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</si>
  <si>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</si>
  <si>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</si>
  <si>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</si>
  <si>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</si>
  <si>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</si>
  <si>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</si>
  <si>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</si>
  <si>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</si>
  <si>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</si>
  <si>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</si>
  <si>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</si>
  <si>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</si>
  <si>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</si>
  <si>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</si>
  <si>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</si>
  <si>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</si>
  <si>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</si>
  <si>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</si>
  <si>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</si>
  <si>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</si>
  <si>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</si>
  <si>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</si>
  <si>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</si>
  <si>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</si>
  <si>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</si>
  <si>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</si>
  <si>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</si>
  <si>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</si>
  <si>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</si>
  <si>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</si>
  <si>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</si>
  <si>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</si>
  <si>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</si>
  <si>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</si>
  <si>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</si>
  <si>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</si>
  <si>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</si>
  <si>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</si>
  <si>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</si>
  <si>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</si>
  <si>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</si>
  <si>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</si>
  <si>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</si>
  <si>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</si>
  <si>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</si>
  <si>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</si>
  <si>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</si>
  <si>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</si>
  <si>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</si>
  <si>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</si>
  <si>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</si>
  <si>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</si>
  <si>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</si>
  <si>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</si>
  <si>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</si>
  <si>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</si>
  <si>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</si>
  <si>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</si>
  <si>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</si>
  <si>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</si>
  <si>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</si>
  <si>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</si>
  <si>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</si>
  <si>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</si>
  <si>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</si>
  <si>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</si>
  <si>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</si>
  <si>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</si>
  <si>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</si>
  <si>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</si>
  <si>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</si>
  <si>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</si>
  <si>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</si>
  <si>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</si>
  <si>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</si>
  <si>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</si>
  <si>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</si>
  <si>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</si>
  <si>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</si>
  <si>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</si>
  <si>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</si>
  <si>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</si>
  <si>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</si>
  <si>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</si>
  <si>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</si>
  <si>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</si>
  <si>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</si>
  <si>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</si>
  <si>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</si>
  <si>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</si>
  <si>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</si>
  <si>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</si>
  <si>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</si>
  <si>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</si>
  <si>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</si>
  <si>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</si>
  <si>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</si>
  <si>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</si>
  <si>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</si>
  <si>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</si>
  <si>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</si>
  <si>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</si>
  <si>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</si>
  <si>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</si>
  <si>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</si>
  <si>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</si>
  <si>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</si>
  <si>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</si>
  <si>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</si>
  <si>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</si>
  <si>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</si>
  <si>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</si>
  <si>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</si>
  <si>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</si>
  <si>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</si>
  <si>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</si>
  <si>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</si>
  <si>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</si>
  <si>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</si>
  <si>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</si>
  <si>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</si>
  <si>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</si>
  <si>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</si>
  <si>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</si>
  <si>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</si>
  <si>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</si>
  <si>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</si>
  <si>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</si>
  <si>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</si>
  <si>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</si>
  <si>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</si>
  <si>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</si>
  <si>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</si>
  <si>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</si>
  <si>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</si>
  <si>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</si>
  <si>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</si>
  <si>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</si>
  <si>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</si>
  <si>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</si>
  <si>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</si>
  <si>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</si>
  <si>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</si>
  <si>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</si>
  <si>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</si>
  <si>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</si>
  <si>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</si>
  <si>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</si>
  <si>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</si>
  <si>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</si>
  <si>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</si>
  <si>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</si>
  <si>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</si>
  <si>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</si>
  <si>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</si>
  <si>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</si>
  <si>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</si>
  <si>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</si>
  <si>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</si>
  <si>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</si>
  <si>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</si>
  <si>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</si>
  <si>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</si>
  <si>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</si>
  <si>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</si>
  <si>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</si>
  <si>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</si>
  <si>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</si>
  <si>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</si>
  <si>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</si>
  <si>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</si>
  <si>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</si>
  <si>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</si>
  <si>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</si>
  <si>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</si>
  <si>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</si>
  <si>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</si>
  <si>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</si>
  <si>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</si>
  <si>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</si>
  <si>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</si>
  <si>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</si>
  <si>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</si>
  <si>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</si>
  <si>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</si>
  <si>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</si>
  <si>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</si>
  <si>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</si>
  <si>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</si>
  <si>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</si>
  <si>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</si>
  <si>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</si>
  <si>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</si>
  <si>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</si>
  <si>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</si>
  <si>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</si>
  <si>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</si>
  <si>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</si>
  <si>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</si>
  <si>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</si>
  <si>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</si>
  <si>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</si>
  <si>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</si>
  <si>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</si>
  <si>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</si>
  <si>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</si>
  <si>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</si>
  <si>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</si>
  <si>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</si>
  <si>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</si>
  <si>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</si>
  <si>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</si>
  <si>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</si>
  <si>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</si>
  <si>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</si>
  <si>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</si>
  <si>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</si>
  <si>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</si>
  <si>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</si>
  <si>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</si>
  <si>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</si>
  <si>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</si>
  <si>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</si>
  <si>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</si>
  <si>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</si>
  <si>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</si>
  <si>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</si>
  <si>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</si>
  <si>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</si>
  <si>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</si>
  <si>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</si>
  <si>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</si>
  <si>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</si>
  <si>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</si>
  <si>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</si>
  <si>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</si>
  <si>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</si>
  <si>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</si>
  <si>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</si>
  <si>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</si>
  <si>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</si>
  <si>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</si>
  <si>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</si>
  <si>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</si>
  <si>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</si>
  <si>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</si>
  <si>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</si>
  <si>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</si>
  <si>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</si>
  <si>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</si>
  <si>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</si>
  <si>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</si>
  <si>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</si>
  <si>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</si>
  <si>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</si>
  <si>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</si>
  <si>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</si>
  <si>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</si>
  <si>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</si>
  <si>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</si>
  <si>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</si>
  <si>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</si>
  <si>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</si>
  <si>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</si>
  <si>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</si>
  <si>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</si>
  <si>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</si>
  <si>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</si>
  <si>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</si>
  <si>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</si>
  <si>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</si>
  <si>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</si>
  <si>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</si>
  <si>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</si>
  <si>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</si>
  <si>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</si>
  <si>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</si>
  <si>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</si>
  <si>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</si>
  <si>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</si>
  <si>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</si>
  <si>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</si>
  <si>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</si>
  <si>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</si>
  <si>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</si>
  <si>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</si>
  <si>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</si>
  <si>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</si>
  <si>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</si>
  <si>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</si>
  <si>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</si>
  <si>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</si>
  <si>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</si>
  <si>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</si>
  <si>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</si>
  <si>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</si>
  <si>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</si>
  <si>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</si>
  <si>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</si>
  <si>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</si>
  <si>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</si>
  <si>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</si>
  <si>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</si>
  <si>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</si>
  <si>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</si>
  <si>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</si>
  <si>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</si>
  <si>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</si>
  <si>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</si>
  <si>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</si>
  <si>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</si>
  <si>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</si>
  <si>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</si>
  <si>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</si>
  <si>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</si>
  <si>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</si>
  <si>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</si>
  <si>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</si>
  <si>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</si>
  <si>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</si>
  <si>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</si>
  <si>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</si>
  <si>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</si>
  <si>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</si>
  <si>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</si>
  <si>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</si>
  <si>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</si>
  <si>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</si>
  <si>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</si>
  <si>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</si>
  <si>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</si>
  <si>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</si>
  <si>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</si>
  <si>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</si>
  <si>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</si>
  <si>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</si>
  <si>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</si>
  <si>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</si>
  <si>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</si>
  <si>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</si>
  <si>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</si>
  <si>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</si>
  <si>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</si>
  <si>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</si>
  <si>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</si>
  <si>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</si>
  <si>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</si>
  <si>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</si>
  <si>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</si>
  <si>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</si>
  <si>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</si>
  <si>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</si>
  <si>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</si>
  <si>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</si>
  <si>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</si>
  <si>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</si>
  <si>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</si>
  <si>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</si>
  <si>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</si>
  <si>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</si>
  <si>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</si>
  <si>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</si>
  <si>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</si>
  <si>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</si>
  <si>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</si>
  <si>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</si>
  <si>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</si>
  <si>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</si>
  <si>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</si>
  <si>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</si>
  <si>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</si>
  <si>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</si>
  <si>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</si>
  <si>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</si>
  <si>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</si>
  <si>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</si>
  <si>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</si>
  <si>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</si>
  <si>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</si>
  <si>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</si>
  <si>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</si>
  <si>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</si>
  <si>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</si>
  <si>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</si>
  <si>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</si>
  <si>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</si>
  <si>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</si>
  <si>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</si>
  <si>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</si>
  <si>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</si>
  <si>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</si>
  <si>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</si>
  <si>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</si>
  <si>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</si>
  <si>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</si>
  <si>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</si>
  <si>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</si>
  <si>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</si>
  <si>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</si>
  <si>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</si>
  <si>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</si>
  <si>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</si>
  <si>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</si>
  <si>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</si>
  <si>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</si>
  <si>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</si>
  <si>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</si>
  <si>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</si>
  <si>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</si>
  <si>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</si>
  <si>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</si>
  <si>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</si>
  <si>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</si>
  <si>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</si>
  <si>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</si>
  <si>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</si>
  <si>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</si>
  <si>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</si>
  <si>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</si>
  <si>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</si>
  <si>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</si>
  <si>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</si>
  <si>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</si>
  <si>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</si>
  <si>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</si>
  <si>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</si>
  <si>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</si>
  <si>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</si>
  <si>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</si>
  <si>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</si>
  <si>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</si>
  <si>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</si>
  <si>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</si>
  <si>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</si>
  <si>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</si>
  <si>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</si>
  <si>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</si>
  <si>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</si>
  <si>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</si>
  <si>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</si>
  <si>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</si>
  <si>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</si>
  <si>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</si>
  <si>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</si>
  <si>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</si>
  <si>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</si>
  <si>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</si>
  <si>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</si>
  <si>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</si>
  <si>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</si>
  <si>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</si>
  <si>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</si>
  <si>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</si>
  <si>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</si>
  <si>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</si>
  <si>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</si>
  <si>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</si>
  <si>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</si>
  <si>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</si>
  <si>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</si>
  <si>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</si>
  <si>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</si>
  <si>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</si>
  <si>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</si>
  <si>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</si>
  <si>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</si>
  <si>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</si>
  <si>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</si>
  <si>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</si>
  <si>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</si>
  <si>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</si>
  <si>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</si>
  <si>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</si>
  <si>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</si>
  <si>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</si>
  <si>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</si>
  <si>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</si>
  <si>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</si>
  <si>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</si>
  <si>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</si>
  <si>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</si>
  <si>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</si>
  <si>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</si>
  <si>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</si>
  <si>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</si>
  <si>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</si>
  <si>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</si>
  <si>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</si>
  <si>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</si>
  <si>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</si>
  <si>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</si>
  <si>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</si>
  <si>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</si>
  <si>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</si>
  <si>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</si>
  <si>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</si>
  <si>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</si>
  <si>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</si>
  <si>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</si>
  <si>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</si>
  <si>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</si>
  <si>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</si>
  <si>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</si>
  <si>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</si>
  <si>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</si>
  <si>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</si>
  <si>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</si>
  <si>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</si>
  <si>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</si>
  <si>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</si>
  <si>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</si>
  <si>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</si>
  <si>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</si>
  <si>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</si>
  <si>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</si>
  <si>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</si>
  <si>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</si>
  <si>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</si>
  <si>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</si>
  <si>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</si>
  <si>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</si>
  <si>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</si>
  <si>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</si>
  <si>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</si>
  <si>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</si>
  <si>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</si>
  <si>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</si>
  <si>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</si>
  <si>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</si>
  <si>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</si>
  <si>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</si>
  <si>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</si>
  <si>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</si>
  <si>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</si>
  <si>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</si>
  <si>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</si>
  <si>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</si>
  <si>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</si>
  <si>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</si>
  <si>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</si>
  <si>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</si>
  <si>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</si>
  <si>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</si>
  <si>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</si>
  <si>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</si>
  <si>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</si>
  <si>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</si>
  <si>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</si>
  <si>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</si>
  <si>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</si>
  <si>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</si>
  <si>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</si>
  <si>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</si>
  <si>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</si>
  <si>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</si>
  <si>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</si>
  <si>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</si>
  <si>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</si>
  <si>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</si>
  <si>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</si>
  <si>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</si>
  <si>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</si>
  <si>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</si>
  <si>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</si>
  <si>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</si>
  <si>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</si>
  <si>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</si>
  <si>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</si>
  <si>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</si>
  <si>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</si>
  <si>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</si>
  <si>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</si>
  <si>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</si>
  <si>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</si>
  <si>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</si>
  <si>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</si>
  <si>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</si>
  <si>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</si>
  <si>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</si>
  <si>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</si>
  <si>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</si>
  <si>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</si>
  <si>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</si>
  <si>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</si>
  <si>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</si>
  <si>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</si>
  <si>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</si>
  <si>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</si>
  <si>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</si>
  <si>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</si>
  <si>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</si>
  <si>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</si>
  <si>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</si>
  <si>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</si>
  <si>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</si>
  <si>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</si>
  <si>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</si>
  <si>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</si>
  <si>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</si>
  <si>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</si>
  <si>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</si>
  <si>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</si>
  <si>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</si>
  <si>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</si>
  <si>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</si>
  <si>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</si>
  <si>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</si>
  <si>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</si>
  <si>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</si>
  <si>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</si>
  <si>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</si>
  <si>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</si>
  <si>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</si>
  <si>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</si>
  <si>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</si>
  <si>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</si>
  <si>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</si>
  <si>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</si>
  <si>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</si>
  <si>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</si>
  <si>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</si>
  <si>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</si>
  <si>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</si>
  <si>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</si>
  <si>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</si>
  <si>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</si>
  <si>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</si>
  <si>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</si>
  <si>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</si>
  <si>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</si>
  <si>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</si>
  <si>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</si>
  <si>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</si>
  <si>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</si>
  <si>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</si>
  <si>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</si>
  <si>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</si>
  <si>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</si>
  <si>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</si>
  <si>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</si>
  <si>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</si>
  <si>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</si>
  <si>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</si>
  <si>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</si>
  <si>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</si>
  <si>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</si>
  <si>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</si>
  <si>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</si>
  <si>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</si>
  <si>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</si>
  <si>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</si>
  <si>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</si>
  <si>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</si>
  <si>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</si>
  <si>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</si>
  <si>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</si>
  <si>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</si>
  <si>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</si>
  <si>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</si>
  <si>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</si>
  <si>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</si>
  <si>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</si>
  <si>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</si>
  <si>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</si>
  <si>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</si>
  <si>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</si>
  <si>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</si>
  <si>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</si>
  <si>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</si>
  <si>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</si>
  <si>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</si>
  <si>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</si>
  <si>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</si>
  <si>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</si>
  <si>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</si>
  <si>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</si>
  <si>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</si>
  <si>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</si>
  <si>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</si>
  <si>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</si>
  <si>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</si>
  <si>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</si>
  <si>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</si>
  <si>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</si>
  <si>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</si>
  <si>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</si>
  <si>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</si>
  <si>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</si>
  <si>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</si>
  <si>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</si>
  <si>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</si>
  <si>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</si>
  <si>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</si>
  <si>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</si>
  <si>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</si>
  <si>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</si>
  <si>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</si>
  <si>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</si>
  <si>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</si>
  <si>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</si>
  <si>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</si>
  <si>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</si>
  <si>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</si>
  <si>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</si>
  <si>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</si>
  <si>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</si>
  <si>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</si>
  <si>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</si>
  <si>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</si>
  <si>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</si>
  <si>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</si>
  <si>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</si>
  <si>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</si>
  <si>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</si>
  <si>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</si>
  <si>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</si>
  <si>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</si>
  <si>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</si>
  <si>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</si>
  <si>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</si>
  <si>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</si>
  <si>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</si>
  <si>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</si>
  <si>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</si>
  <si>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</si>
  <si>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</si>
  <si>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</si>
  <si>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</si>
  <si>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</si>
  <si>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</si>
  <si>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</si>
  <si>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</si>
  <si>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</si>
  <si>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</si>
  <si>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</si>
  <si>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</si>
  <si>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</si>
  <si>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</si>
  <si>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</si>
  <si>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</si>
  <si>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</si>
  <si>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</si>
  <si>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</si>
  <si>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</si>
  <si>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</si>
  <si>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</si>
  <si>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</si>
  <si>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</si>
  <si>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</si>
  <si>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</si>
  <si>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</si>
  <si>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</si>
  <si>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</si>
  <si>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</si>
  <si>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</si>
  <si>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</si>
  <si>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</si>
  <si>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</si>
  <si>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</si>
  <si>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</si>
  <si>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</si>
  <si>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</si>
  <si>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</si>
  <si>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</si>
  <si>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</si>
  <si>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</si>
  <si>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</si>
  <si>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</si>
  <si>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</si>
  <si>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</si>
  <si>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</si>
  <si>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</si>
  <si>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</si>
  <si>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</si>
  <si>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</si>
  <si>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</si>
  <si>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</si>
  <si>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</si>
  <si>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</si>
  <si>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</si>
  <si>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</si>
  <si>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</si>
  <si>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</si>
  <si>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</si>
  <si>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</si>
  <si>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</si>
  <si>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</si>
  <si>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</si>
  <si>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</si>
  <si>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</si>
  <si>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</si>
  <si>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</si>
  <si>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</si>
  <si>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</si>
  <si>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</si>
  <si>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</si>
  <si>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</si>
  <si>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</si>
  <si>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</si>
  <si>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</si>
  <si>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</si>
  <si>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</si>
  <si>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</si>
  <si>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</si>
  <si>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</si>
  <si>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</si>
  <si>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</si>
  <si>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</si>
  <si>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</si>
  <si>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</si>
  <si>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</si>
  <si>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</si>
  <si>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</si>
  <si>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</si>
  <si>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</si>
  <si>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</si>
  <si>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</si>
  <si>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</si>
  <si>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</si>
  <si>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</si>
  <si>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</si>
  <si>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</si>
  <si>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</si>
  <si>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</si>
  <si>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</si>
  <si>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</si>
  <si>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</si>
  <si>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</si>
  <si>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</si>
  <si>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</si>
  <si>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</si>
  <si>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</si>
  <si>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</si>
  <si>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</si>
  <si>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</si>
  <si>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</si>
  <si>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</si>
  <si>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</si>
  <si>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</si>
  <si>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</si>
  <si>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</si>
  <si>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</si>
  <si>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</si>
  <si>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</si>
  <si>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</si>
  <si>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</si>
  <si>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</si>
  <si>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</si>
  <si>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</si>
  <si>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</si>
  <si>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</si>
  <si>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</si>
  <si>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</si>
  <si>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</si>
  <si>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</si>
  <si>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</si>
  <si>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</si>
  <si>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</si>
  <si>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</si>
  <si>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</si>
  <si>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</si>
  <si>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</si>
  <si>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</si>
  <si>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</si>
  <si>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</si>
  <si>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</si>
  <si>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</si>
  <si>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</si>
  <si>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</si>
  <si>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</si>
  <si>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</si>
  <si>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</si>
  <si>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</si>
  <si>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</si>
  <si>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</si>
  <si>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</si>
  <si>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</si>
  <si>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</si>
  <si>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</si>
  <si>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</si>
  <si>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</si>
  <si>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</si>
  <si>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</si>
  <si>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</si>
  <si>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</si>
  <si>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</si>
  <si>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</si>
  <si>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</si>
  <si>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</si>
  <si>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</si>
  <si>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</si>
  <si>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</si>
  <si>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</si>
  <si>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</si>
  <si>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</si>
  <si>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</si>
  <si>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</si>
  <si>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</si>
  <si>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</si>
  <si>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</si>
  <si>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</si>
  <si>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</si>
  <si>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</si>
  <si>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</si>
  <si>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</si>
  <si>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</si>
  <si>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</si>
  <si>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</si>
  <si>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</si>
  <si>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</si>
  <si>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</si>
  <si>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</si>
  <si>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</si>
  <si>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</si>
  <si>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</si>
  <si>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</si>
  <si>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</si>
  <si>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</si>
  <si>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</si>
  <si>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</si>
  <si>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</si>
  <si>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</si>
  <si>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</si>
  <si>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</si>
  <si>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</si>
  <si>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</si>
  <si>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</si>
  <si>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</si>
  <si>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</si>
  <si>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</si>
  <si>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</si>
  <si>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</si>
  <si>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</si>
  <si>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</si>
  <si>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</si>
  <si>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</si>
  <si>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</si>
  <si>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</si>
  <si>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</si>
  <si>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</si>
  <si>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</si>
  <si>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</si>
  <si>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</si>
  <si>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</si>
  <si>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</si>
  <si>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</si>
  <si>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</si>
  <si>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</si>
  <si>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</si>
  <si>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</si>
  <si>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</si>
  <si>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</si>
  <si>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</si>
  <si>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</si>
  <si>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</si>
  <si>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</si>
  <si>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</si>
  <si>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</si>
  <si>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</si>
  <si>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</si>
  <si>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</si>
  <si>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</si>
  <si>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</si>
  <si>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</si>
  <si>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</si>
  <si>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</si>
  <si>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</si>
  <si>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</si>
  <si>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</si>
  <si>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</si>
  <si>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</si>
  <si>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</si>
  <si>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</si>
  <si>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</si>
  <si>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</si>
  <si>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</si>
  <si>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</si>
  <si>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</si>
  <si>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</si>
  <si>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</si>
  <si>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</si>
  <si>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</si>
  <si>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</si>
  <si>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</si>
  <si>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</si>
  <si>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</si>
  <si>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</si>
  <si>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</si>
  <si>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</si>
  <si>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</si>
  <si>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</si>
  <si>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</si>
  <si>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</si>
  <si>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</si>
  <si>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</si>
  <si>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</si>
  <si>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</si>
  <si>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</si>
  <si>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</si>
  <si>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</si>
  <si>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</si>
  <si>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</si>
  <si>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</si>
  <si>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</si>
  <si>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</si>
  <si>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</si>
  <si>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</si>
  <si>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</si>
  <si>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</si>
  <si>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</si>
  <si>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</si>
  <si>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</si>
  <si>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</si>
  <si>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</si>
  <si>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</si>
  <si>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</si>
  <si>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</si>
  <si>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</si>
  <si>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</si>
  <si>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</si>
  <si>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</si>
  <si>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</si>
  <si>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</si>
  <si>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</si>
  <si>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</si>
  <si>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</si>
  <si>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</si>
  <si>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</si>
  <si>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</si>
  <si>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</si>
  <si>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</si>
  <si>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</si>
  <si>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</si>
  <si>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</si>
  <si>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</si>
  <si>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</si>
  <si>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</si>
  <si>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</si>
  <si>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</si>
  <si>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</si>
  <si>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</si>
  <si>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</si>
  <si>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</si>
  <si>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</si>
  <si>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</si>
  <si>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</si>
  <si>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</si>
  <si>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</si>
  <si>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</si>
  <si>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</si>
  <si>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</si>
  <si>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</si>
  <si>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</si>
  <si>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</si>
  <si>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</si>
  <si>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</si>
  <si>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</si>
  <si>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</si>
  <si>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</si>
  <si>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</si>
  <si>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</si>
  <si>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</si>
  <si>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</si>
  <si>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</si>
  <si>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</si>
  <si>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</si>
  <si>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</si>
  <si>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</si>
  <si>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</si>
  <si>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</si>
  <si>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</si>
  <si>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</si>
  <si>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</si>
  <si>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</si>
  <si>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</si>
  <si>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</si>
  <si>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</si>
  <si>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</si>
  <si>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</si>
  <si>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</si>
  <si>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</si>
  <si>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</si>
  <si>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</si>
  <si>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</si>
  <si>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</si>
  <si>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</si>
  <si>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</si>
  <si>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</si>
  <si>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</si>
  <si>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</si>
  <si>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</si>
  <si>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</si>
  <si>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</si>
  <si>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</si>
  <si>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</si>
  <si>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</si>
  <si>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</si>
  <si>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</si>
  <si>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</si>
  <si>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</si>
  <si>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</si>
  <si>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</si>
  <si>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</si>
  <si>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</si>
  <si>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</si>
  <si>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</si>
  <si>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</si>
  <si>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</si>
  <si>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</si>
  <si>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</si>
  <si>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</si>
  <si>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</si>
  <si>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</si>
  <si>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</si>
  <si>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</si>
  <si>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</si>
  <si>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</si>
  <si>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</si>
  <si>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</si>
  <si>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</si>
  <si>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</si>
  <si>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</si>
  <si>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</si>
  <si>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</si>
  <si>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</si>
  <si>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</si>
  <si>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</si>
  <si>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</si>
  <si>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</si>
  <si>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</si>
  <si>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</si>
  <si>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</si>
  <si>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</si>
  <si>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</si>
  <si>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</si>
  <si>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</si>
  <si>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</si>
  <si>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</si>
  <si>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</si>
  <si>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</si>
  <si>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</si>
  <si>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</si>
  <si>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</si>
  <si>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</si>
  <si>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</si>
  <si>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</si>
  <si>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</si>
  <si>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</si>
  <si>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</si>
  <si>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</si>
  <si>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</si>
  <si>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</si>
  <si>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</si>
  <si>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</si>
  <si>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</si>
  <si>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</si>
  <si>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</si>
  <si>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</si>
  <si>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</si>
  <si>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</si>
  <si>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</si>
  <si>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</si>
  <si>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</si>
  <si>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</si>
  <si>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</si>
  <si>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</si>
  <si>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</si>
  <si>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</si>
  <si>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</si>
  <si>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</si>
  <si>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</si>
  <si>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</si>
  <si>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</si>
  <si>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</si>
  <si>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</si>
  <si>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</si>
  <si>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</si>
  <si>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</si>
  <si>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</si>
  <si>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</si>
  <si>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</si>
  <si>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</si>
  <si>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</si>
  <si>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</si>
  <si>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</si>
  <si>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</si>
  <si>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</si>
  <si>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</si>
  <si>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</si>
  <si>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</si>
  <si>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</si>
  <si>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</si>
  <si>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</si>
  <si>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</si>
  <si>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</si>
  <si>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</si>
  <si>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</si>
  <si>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</si>
  <si>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</si>
  <si>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</si>
  <si>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</si>
  <si>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</si>
  <si>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</si>
  <si>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</si>
  <si>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</si>
  <si>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</si>
  <si>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</si>
  <si>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</si>
  <si>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</si>
  <si>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</si>
  <si>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</si>
  <si>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</si>
  <si>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</si>
  <si>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</si>
  <si>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</si>
  <si>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</si>
  <si>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</si>
  <si>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</si>
  <si>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</si>
  <si>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</si>
  <si>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</si>
  <si>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</si>
  <si>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</si>
  <si>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</si>
  <si>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</si>
  <si>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</si>
  <si>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</si>
  <si>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</si>
  <si>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</si>
  <si>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</si>
  <si>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</si>
  <si>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</si>
  <si>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</si>
  <si>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</si>
  <si>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</si>
  <si>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</si>
  <si>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</si>
  <si>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</si>
  <si>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</si>
  <si>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</si>
  <si>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</si>
  <si>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</si>
  <si>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</si>
  <si>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</si>
  <si>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</si>
  <si>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</si>
  <si>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</si>
  <si>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</si>
  <si>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</si>
  <si>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</si>
  <si>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</si>
  <si>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</si>
  <si>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</si>
  <si>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</si>
  <si>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</si>
  <si>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</si>
  <si>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</si>
  <si>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</si>
  <si>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</si>
  <si>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</si>
  <si>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</si>
  <si>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</si>
  <si>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</si>
  <si>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</si>
  <si>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</si>
  <si>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</si>
  <si>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</si>
  <si>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</si>
  <si>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</si>
  <si>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</si>
  <si>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</si>
  <si>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</si>
  <si>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</si>
  <si>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</si>
  <si>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</si>
  <si>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</si>
  <si>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</si>
  <si>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</si>
  <si>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</si>
  <si>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</si>
  <si>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</si>
  <si>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</si>
  <si>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</si>
  <si>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</si>
  <si>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</si>
  <si>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</si>
  <si>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</si>
  <si>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</si>
  <si>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</si>
  <si>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</si>
  <si>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</si>
  <si>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</si>
  <si>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</si>
  <si>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</si>
  <si>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</si>
  <si>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</si>
  <si>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</si>
  <si>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</si>
  <si>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</si>
  <si>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</si>
  <si>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</si>
  <si>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</si>
  <si>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</si>
  <si>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</si>
  <si>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</si>
  <si>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</si>
  <si>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</si>
  <si>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</si>
  <si>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</si>
  <si>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</si>
  <si>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</si>
  <si>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</si>
  <si>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</si>
  <si>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</si>
  <si>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</si>
  <si>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</si>
  <si>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</si>
  <si>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</si>
  <si>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</si>
  <si>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</si>
  <si>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</si>
  <si>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</si>
  <si>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</si>
  <si>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</si>
  <si>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</si>
  <si>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</si>
  <si>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</si>
  <si>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</si>
  <si>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</si>
  <si>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</si>
  <si>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</si>
  <si>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</si>
  <si>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</si>
  <si>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</si>
  <si>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</si>
  <si>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</si>
  <si>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</si>
  <si>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</si>
  <si>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</si>
  <si>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</si>
  <si>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</si>
  <si>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</si>
  <si>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</si>
  <si>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</si>
  <si>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</si>
  <si>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</si>
  <si>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</si>
  <si>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</si>
  <si>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</si>
  <si>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</si>
  <si>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</si>
  <si>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</si>
  <si>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</si>
  <si>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</si>
  <si>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</si>
  <si>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</si>
  <si>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</si>
  <si>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</si>
  <si>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</si>
  <si>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</si>
  <si>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</si>
  <si>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</si>
  <si>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</si>
  <si>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</si>
  <si>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</si>
  <si>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</si>
  <si>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</si>
  <si>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</si>
  <si>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</si>
  <si>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</si>
  <si>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</si>
  <si>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</si>
  <si>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</si>
  <si>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</si>
  <si>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</si>
  <si>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</si>
  <si>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</si>
  <si>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</si>
  <si>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</si>
  <si>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</si>
  <si>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</si>
  <si>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</si>
  <si>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</si>
  <si>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</si>
  <si>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</si>
  <si>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</si>
  <si>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</si>
  <si>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</si>
  <si>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</si>
  <si>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</si>
  <si>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</si>
  <si>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</si>
  <si>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</si>
  <si>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</si>
  <si>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</si>
  <si>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</si>
  <si>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</si>
  <si>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</si>
  <si>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</si>
  <si>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</si>
  <si>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</si>
  <si>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</si>
  <si>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</si>
  <si>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</si>
  <si>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</si>
  <si>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</si>
  <si>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</si>
  <si>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</si>
  <si>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</si>
  <si>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</si>
  <si>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</si>
  <si>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</si>
  <si>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</si>
  <si>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</si>
  <si>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</si>
  <si>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</si>
  <si>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</si>
  <si>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</si>
  <si>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</si>
  <si>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</si>
  <si>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</si>
  <si>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</si>
  <si>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</si>
  <si>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</si>
  <si>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</si>
  <si>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</si>
  <si>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</si>
  <si>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</si>
  <si>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</si>
  <si>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</si>
  <si>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</si>
  <si>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</si>
  <si>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</si>
  <si>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</si>
  <si>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</si>
  <si>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</si>
  <si>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</si>
  <si>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</si>
  <si>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</si>
  <si>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</si>
  <si>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</si>
  <si>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</si>
  <si>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</si>
  <si>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</si>
  <si>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</si>
  <si>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</si>
  <si>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</si>
  <si>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</si>
  <si>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</si>
  <si>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</si>
  <si>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</si>
  <si>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</si>
  <si>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</si>
  <si>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</si>
  <si>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</si>
  <si>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</si>
  <si>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</si>
  <si>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</si>
  <si>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</si>
  <si>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</si>
  <si>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</si>
  <si>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</si>
  <si>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</si>
  <si>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</si>
  <si>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</si>
  <si>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</si>
  <si>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</si>
  <si>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</si>
  <si>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</si>
  <si>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</si>
  <si>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</si>
  <si>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</si>
  <si>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</si>
  <si>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</si>
  <si>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</si>
  <si>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</si>
  <si>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</si>
  <si>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</si>
  <si>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</si>
  <si>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</si>
  <si>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</si>
  <si>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</si>
  <si>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</si>
  <si>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</si>
  <si>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</si>
  <si>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</si>
  <si>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</si>
  <si>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</si>
  <si>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</si>
  <si>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</si>
  <si>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</si>
  <si>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</si>
  <si>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</si>
  <si>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</si>
  <si>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</si>
  <si>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</si>
  <si>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</si>
  <si>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</si>
  <si>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</si>
  <si>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</si>
  <si>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</si>
  <si>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</si>
  <si>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</si>
  <si>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</si>
  <si>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</si>
  <si>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</si>
  <si>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</si>
  <si>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</si>
  <si>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</si>
  <si>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</si>
  <si>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</si>
  <si>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</si>
  <si>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</si>
  <si>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</si>
  <si>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</si>
  <si>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</si>
  <si>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</si>
  <si>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</si>
  <si>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</si>
  <si>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</si>
  <si>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</si>
  <si>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</si>
  <si>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</si>
  <si>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</si>
  <si>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</si>
  <si>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</si>
  <si>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</si>
  <si>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</si>
  <si>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</si>
  <si>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</si>
  <si>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</si>
  <si>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</si>
  <si>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</si>
  <si>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</si>
  <si>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</si>
  <si>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</si>
  <si>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</si>
  <si>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</si>
  <si>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</si>
  <si>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</si>
  <si>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</si>
  <si>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</si>
  <si>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</si>
  <si>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</si>
  <si>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</si>
  <si>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</si>
  <si>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</si>
  <si>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</si>
  <si>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</si>
  <si>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</si>
  <si>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</si>
  <si>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</si>
  <si>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</si>
  <si>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</si>
  <si>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</si>
  <si>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</si>
  <si>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</si>
  <si>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</si>
  <si>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</si>
  <si>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</si>
  <si>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</si>
  <si>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</si>
  <si>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</si>
  <si>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</si>
  <si>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</si>
  <si>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</si>
  <si>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</si>
  <si>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</si>
  <si>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</si>
  <si>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</si>
  <si>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</si>
  <si>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</si>
  <si>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</si>
  <si>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</si>
  <si>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</si>
  <si>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</si>
  <si>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</si>
  <si>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</si>
  <si>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</si>
  <si>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</si>
  <si>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</si>
  <si>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</si>
  <si>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</si>
  <si>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</si>
  <si>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</si>
  <si>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</si>
  <si>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</si>
  <si>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</si>
  <si>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</si>
  <si>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</si>
  <si>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</si>
  <si>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</si>
  <si>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</si>
  <si>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</si>
  <si>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</si>
  <si>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</si>
  <si>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</si>
  <si>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</si>
  <si>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</si>
  <si>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</si>
  <si>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</si>
  <si>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</si>
  <si>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</si>
  <si>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</si>
  <si>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</si>
  <si>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</si>
  <si>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</si>
  <si>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</si>
  <si>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</si>
  <si>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</si>
  <si>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</si>
  <si>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</si>
  <si>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</si>
  <si>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</si>
  <si>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</si>
  <si>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</si>
  <si>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</si>
  <si>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</si>
  <si>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</si>
  <si>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</si>
  <si>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</si>
  <si>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</si>
  <si>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</si>
  <si>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</si>
  <si>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</si>
  <si>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</si>
  <si>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</si>
  <si>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</si>
  <si>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</si>
  <si>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</si>
  <si>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</si>
  <si>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</si>
  <si>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</si>
  <si>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</si>
  <si>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</si>
  <si>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</si>
  <si>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</si>
  <si>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</si>
  <si>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</si>
  <si>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</si>
  <si>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</si>
  <si>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</si>
  <si>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</si>
  <si>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</si>
  <si>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</si>
  <si>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</si>
  <si>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</si>
  <si>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</si>
  <si>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</si>
  <si>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</si>
  <si>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</si>
  <si>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</si>
  <si>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</si>
  <si>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</si>
  <si>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</si>
  <si>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</si>
  <si>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</si>
  <si>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</si>
  <si>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</si>
  <si>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</si>
  <si>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</si>
  <si>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</si>
  <si>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</si>
  <si>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</si>
  <si>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</si>
  <si>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</si>
  <si>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</si>
  <si>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</si>
  <si>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</si>
  <si>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</si>
  <si>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</si>
  <si>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</si>
  <si>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</si>
  <si>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</si>
  <si>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</si>
  <si>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</si>
  <si>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</si>
  <si>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</si>
  <si>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</si>
  <si>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</si>
  <si>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</si>
  <si>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</si>
  <si>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</si>
  <si>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</si>
  <si>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</si>
  <si>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</si>
  <si>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</si>
  <si>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</si>
  <si>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</si>
  <si>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</si>
  <si>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</si>
  <si>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</si>
  <si>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</si>
  <si>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</si>
  <si>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</si>
  <si>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</si>
  <si>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</si>
  <si>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</si>
  <si>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</si>
  <si>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</si>
  <si>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</si>
  <si>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</si>
  <si>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</si>
  <si>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</si>
  <si>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</si>
  <si>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</si>
  <si>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</si>
  <si>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</si>
  <si>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</si>
  <si>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</si>
  <si>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</si>
  <si>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</si>
  <si>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</si>
  <si>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</si>
  <si>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</si>
  <si>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</si>
  <si>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</si>
  <si>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</si>
  <si>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</si>
  <si>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</si>
  <si>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</si>
  <si>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</si>
  <si>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</si>
  <si>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</si>
  <si>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</si>
  <si>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</si>
  <si>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</si>
  <si>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</si>
  <si>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</si>
  <si>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</si>
  <si>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</si>
  <si>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</si>
  <si>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</si>
  <si>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</si>
  <si>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</si>
  <si>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</si>
  <si>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</si>
  <si>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</si>
  <si>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</si>
  <si>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</si>
  <si>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</si>
  <si>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</si>
  <si>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</si>
  <si>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</si>
  <si>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</si>
  <si>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</si>
  <si>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</si>
  <si>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</si>
  <si>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</si>
  <si>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</si>
  <si>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</si>
  <si>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</si>
  <si>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</si>
  <si>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</si>
  <si>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</si>
  <si>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</si>
  <si>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</si>
  <si>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</si>
  <si>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</si>
  <si>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</si>
  <si>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</si>
  <si>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</si>
  <si>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</si>
  <si>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</si>
  <si>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</si>
  <si>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</si>
  <si>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</si>
  <si>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</si>
  <si>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</si>
  <si>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</si>
  <si>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</si>
  <si>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</si>
  <si>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</si>
  <si>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</si>
  <si>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</si>
  <si>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</si>
  <si>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</si>
  <si>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</si>
  <si>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</si>
  <si>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</si>
  <si>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</si>
  <si>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</si>
  <si>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</si>
  <si>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</si>
  <si>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</si>
  <si>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</si>
  <si>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</si>
  <si>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</si>
  <si>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</si>
  <si>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</si>
  <si>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</si>
  <si>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</si>
  <si>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</si>
  <si>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</si>
  <si>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</si>
  <si>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</si>
  <si>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</si>
  <si>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</si>
  <si>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</si>
  <si>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</si>
  <si>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</si>
  <si>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</si>
  <si>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</si>
  <si>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</si>
  <si>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</si>
  <si>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</si>
  <si>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</si>
  <si>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</si>
  <si>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</si>
  <si>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</si>
  <si>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</si>
  <si>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</si>
  <si>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</si>
  <si>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</si>
  <si>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</si>
  <si>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</si>
  <si>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</si>
  <si>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</si>
  <si>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</si>
  <si>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</si>
  <si>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</si>
  <si>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</si>
  <si>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</si>
  <si>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</si>
  <si>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</si>
  <si>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</si>
  <si>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</si>
  <si>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</si>
  <si>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</si>
  <si>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</si>
  <si>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</si>
  <si>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</si>
  <si>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</si>
  <si>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</si>
  <si>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</si>
  <si>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</si>
  <si>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</si>
  <si>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</si>
  <si>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</si>
  <si>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</si>
  <si>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</si>
  <si>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</si>
  <si>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</si>
  <si>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</si>
  <si>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</si>
  <si>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</si>
  <si>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</si>
  <si>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</si>
  <si>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</si>
  <si>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</si>
  <si>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</si>
  <si>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</si>
  <si>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</si>
  <si>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</si>
  <si>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</si>
  <si>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</si>
  <si>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</si>
  <si>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</si>
  <si>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</si>
  <si>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</si>
  <si>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</si>
  <si>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</si>
  <si>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</si>
  <si>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</si>
  <si>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</si>
  <si>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</si>
  <si>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</si>
  <si>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</si>
  <si>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</si>
  <si>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</si>
  <si>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</si>
  <si>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</si>
  <si>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</si>
  <si>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</si>
  <si>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</si>
  <si>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</si>
  <si>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</si>
  <si>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</si>
  <si>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</si>
  <si>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</si>
  <si>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</si>
  <si>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</si>
  <si>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</si>
  <si>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</si>
  <si>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</si>
  <si>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</si>
  <si>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</si>
  <si>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</si>
  <si>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</si>
  <si>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</si>
  <si>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</si>
  <si>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</si>
  <si>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</si>
  <si>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</si>
  <si>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</si>
  <si>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</si>
  <si>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</si>
  <si>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</si>
  <si>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</si>
  <si>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</si>
  <si>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</si>
  <si>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</si>
  <si>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</si>
  <si>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</si>
  <si>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</si>
  <si>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</si>
  <si>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</si>
  <si>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</si>
  <si>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</si>
  <si>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</si>
  <si>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</si>
  <si>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</si>
  <si>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</si>
  <si>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</si>
  <si>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</si>
  <si>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</si>
  <si>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</si>
  <si>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</si>
  <si>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</si>
  <si>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</si>
  <si>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</si>
  <si>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</si>
  <si>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</si>
  <si>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</si>
  <si>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</si>
  <si>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</si>
  <si>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</si>
  <si>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</si>
  <si>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</si>
  <si>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</si>
  <si>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</si>
  <si>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</si>
  <si>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</si>
  <si>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</si>
  <si>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</si>
  <si>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</si>
  <si>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</si>
  <si>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</si>
  <si>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</si>
  <si>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</si>
  <si>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</si>
  <si>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</si>
  <si>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</si>
  <si>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</si>
  <si>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</si>
  <si>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</si>
  <si>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</si>
  <si>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</si>
  <si>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</si>
  <si>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</si>
  <si>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</si>
  <si>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</si>
  <si>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</si>
  <si>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</si>
  <si>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</si>
  <si>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</si>
  <si>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</si>
  <si>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</si>
  <si>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</si>
  <si>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</si>
  <si>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</si>
  <si>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</si>
  <si>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</si>
  <si>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</si>
  <si>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</si>
  <si>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</si>
  <si>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</si>
  <si>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</si>
  <si>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</si>
  <si>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</si>
  <si>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</si>
  <si>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</si>
  <si>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</si>
  <si>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</si>
  <si>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</si>
  <si>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</si>
  <si>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</si>
  <si>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</si>
  <si>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</si>
  <si>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</si>
  <si>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</si>
  <si>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</si>
  <si>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</si>
  <si>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</si>
  <si>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</si>
  <si>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</si>
  <si>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</si>
  <si>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</si>
  <si>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</si>
  <si>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</si>
  <si>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</si>
  <si>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</si>
  <si>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</si>
  <si>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</si>
  <si>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</si>
  <si>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</si>
  <si>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</si>
  <si>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</si>
  <si>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</si>
  <si>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</si>
  <si>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</si>
  <si>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</si>
  <si>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</si>
  <si>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</si>
  <si>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</si>
  <si>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</si>
  <si>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</si>
  <si>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</si>
  <si>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</si>
  <si>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</si>
  <si>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</si>
  <si>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</si>
  <si>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</si>
  <si>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</si>
  <si>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</si>
  <si>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</si>
  <si>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</si>
  <si>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</si>
  <si>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</si>
  <si>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</si>
  <si>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</si>
  <si>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</si>
  <si>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</si>
  <si>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</si>
  <si>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</si>
  <si>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</si>
  <si>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</si>
  <si>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</si>
  <si>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</si>
  <si>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</si>
  <si>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</si>
  <si>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</si>
  <si>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</si>
  <si>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</si>
  <si>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</si>
  <si>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</si>
  <si>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</si>
  <si>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</si>
  <si>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</si>
  <si>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</si>
  <si>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</si>
  <si>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</si>
  <si>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</si>
  <si>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</si>
  <si>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</si>
  <si>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</si>
  <si>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</si>
  <si>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</si>
  <si>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</si>
  <si>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</si>
  <si>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</si>
  <si>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</si>
  <si>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</si>
  <si>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</si>
  <si>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</si>
  <si>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</si>
  <si>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</si>
  <si>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</si>
  <si>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</si>
  <si>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</si>
  <si>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</si>
  <si>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</si>
  <si>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</si>
  <si>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</si>
  <si>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</si>
  <si>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</si>
  <si>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</si>
  <si>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</si>
  <si>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</si>
  <si>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</si>
  <si>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</si>
  <si>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</si>
  <si>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</si>
  <si>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</si>
  <si>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</si>
  <si>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</si>
  <si>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</si>
  <si>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</si>
  <si>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</si>
  <si>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</si>
  <si>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</si>
  <si>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</si>
  <si>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</si>
  <si>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</si>
  <si>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</si>
  <si>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</si>
  <si>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</si>
  <si>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</si>
  <si>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</si>
  <si>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</si>
  <si>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</si>
  <si>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</si>
  <si>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</si>
  <si>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</si>
  <si>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</si>
  <si>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</si>
  <si>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</si>
  <si>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</si>
  <si>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</si>
  <si>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</si>
  <si>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</si>
  <si>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</si>
  <si>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</si>
  <si>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</si>
  <si>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</si>
  <si>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</si>
  <si>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</si>
  <si>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</si>
  <si>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</si>
  <si>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</si>
  <si>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</si>
  <si>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</si>
  <si>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</si>
  <si>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</si>
  <si>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</si>
  <si>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</si>
  <si>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</si>
  <si>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</si>
  <si>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</si>
  <si>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</si>
  <si>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</si>
  <si>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</si>
  <si>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</si>
  <si>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</si>
  <si>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</si>
  <si>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</si>
  <si>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</si>
  <si>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</si>
  <si>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</si>
  <si>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</si>
  <si>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</si>
  <si>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</si>
  <si>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</si>
  <si>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</si>
  <si>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</si>
  <si>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</si>
  <si>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</si>
  <si>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</si>
  <si>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</si>
  <si>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</si>
  <si>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</si>
  <si>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</si>
  <si>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</si>
  <si>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</si>
  <si>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</si>
  <si>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</si>
  <si>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</si>
  <si>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</si>
  <si>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</si>
  <si>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</si>
  <si>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</si>
  <si>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</si>
  <si>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</si>
  <si>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</si>
  <si>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</si>
  <si>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</si>
  <si>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</si>
  <si>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</si>
  <si>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</si>
  <si>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</si>
  <si>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</si>
  <si>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</si>
  <si>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</si>
  <si>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</si>
  <si>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</si>
  <si>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</si>
  <si>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</si>
  <si>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</si>
  <si>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</si>
  <si>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</si>
  <si>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</si>
  <si>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</si>
  <si>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</si>
  <si>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</si>
  <si>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</si>
  <si>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</si>
  <si>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</si>
  <si>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</si>
  <si>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</si>
  <si>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</si>
  <si>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</si>
  <si>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</si>
  <si>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</si>
  <si>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</si>
  <si>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</si>
  <si>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</si>
  <si>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</si>
  <si>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</si>
  <si>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</si>
  <si>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</si>
  <si>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</si>
  <si>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</si>
  <si>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</si>
  <si>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</si>
  <si>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</si>
  <si>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</si>
  <si>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</si>
  <si>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</si>
  <si>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</si>
  <si>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</si>
  <si>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</si>
  <si>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</si>
  <si>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</si>
  <si>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</si>
  <si>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</si>
  <si>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</si>
  <si>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</si>
  <si>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</si>
  <si>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</si>
  <si>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</si>
  <si>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</si>
  <si>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</si>
  <si>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</si>
  <si>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</si>
  <si>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</si>
  <si>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</si>
  <si>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</si>
  <si>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</si>
  <si>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</si>
  <si>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</si>
  <si>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</si>
  <si>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</si>
  <si>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</si>
  <si>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</si>
  <si>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</si>
  <si>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</si>
  <si>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</si>
  <si>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</si>
  <si>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</si>
  <si>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</si>
  <si>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</si>
  <si>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</si>
  <si>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</si>
  <si>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</si>
  <si>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</si>
  <si>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</si>
  <si>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</si>
  <si>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</si>
  <si>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</si>
  <si>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</si>
  <si>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</si>
  <si>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</si>
  <si>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</si>
  <si>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</si>
  <si>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</si>
  <si>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</si>
  <si>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</si>
  <si>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</si>
  <si>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</si>
  <si>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</si>
  <si>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</si>
  <si>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</si>
  <si>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</si>
  <si>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</si>
  <si>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</si>
  <si>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</si>
  <si>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</si>
  <si>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</si>
  <si>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</si>
  <si>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</si>
  <si>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</si>
  <si>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</si>
  <si>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</si>
  <si>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</si>
  <si>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</si>
  <si>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</si>
  <si>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</si>
  <si>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</si>
  <si>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</si>
  <si>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</si>
  <si>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</si>
  <si>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</si>
  <si>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</si>
  <si>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</si>
  <si>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</si>
  <si>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</si>
  <si>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</si>
  <si>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</si>
  <si>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</si>
  <si>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</si>
  <si>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</si>
  <si>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</si>
  <si>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</si>
  <si>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</si>
  <si>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</si>
  <si>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</si>
  <si>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</si>
  <si>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</si>
  <si>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</si>
  <si>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</si>
  <si>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</si>
  <si>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</si>
  <si>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</si>
  <si>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</si>
  <si>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</si>
  <si>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</si>
  <si>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</si>
  <si>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</si>
  <si>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</si>
  <si>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</si>
  <si>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</si>
  <si>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</si>
  <si>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</si>
  <si>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</si>
  <si>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</si>
  <si>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</si>
  <si>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</si>
  <si>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</si>
  <si>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</si>
  <si>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</si>
  <si>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</si>
  <si>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</si>
  <si>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</si>
  <si>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</si>
  <si>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</si>
  <si>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</si>
  <si>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</si>
  <si>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</si>
  <si>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</si>
  <si>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</si>
  <si>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</si>
  <si>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</si>
  <si>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</si>
  <si>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</si>
  <si>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</si>
  <si>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</si>
  <si>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</si>
  <si>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</si>
  <si>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</si>
  <si>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</si>
  <si>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</si>
  <si>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</si>
  <si>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</si>
  <si>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</si>
  <si>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</si>
  <si>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</si>
  <si>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</si>
  <si>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</si>
  <si>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</si>
  <si>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</si>
  <si>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</si>
  <si>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</si>
  <si>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</si>
  <si>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</si>
  <si>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</si>
  <si>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</si>
  <si>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</si>
  <si>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</si>
  <si>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</si>
  <si>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</si>
  <si>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</si>
  <si>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</si>
  <si>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</si>
  <si>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</si>
  <si>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</si>
  <si>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</si>
  <si>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</si>
  <si>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</si>
  <si>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</si>
  <si>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</si>
  <si>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</si>
  <si>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</si>
  <si>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</si>
  <si>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</si>
  <si>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</si>
  <si>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</si>
  <si>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</si>
  <si>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</si>
  <si>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</si>
  <si>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</si>
  <si>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</si>
  <si>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</si>
  <si>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</si>
  <si>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</si>
  <si>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</si>
  <si>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</si>
  <si>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</si>
  <si>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</si>
  <si>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</si>
  <si>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</si>
  <si>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</si>
  <si>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</si>
  <si>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</si>
  <si>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</si>
  <si>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</si>
  <si>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</si>
  <si>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</si>
  <si>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</si>
  <si>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</si>
  <si>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</si>
  <si>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</si>
  <si>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</si>
  <si>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</si>
  <si>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</si>
  <si>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</si>
  <si>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</si>
  <si>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</si>
  <si>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</si>
  <si>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</si>
  <si>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</si>
  <si>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</si>
  <si>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</si>
  <si>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</si>
  <si>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</si>
  <si>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</si>
  <si>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</si>
  <si>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</si>
  <si>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</si>
  <si>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</si>
  <si>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</si>
  <si>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</si>
  <si>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</si>
  <si>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</si>
  <si>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</si>
  <si>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</si>
  <si>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</si>
  <si>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</si>
  <si>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</si>
  <si>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</si>
  <si>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</si>
  <si>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</si>
  <si>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</si>
  <si>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</si>
  <si>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</si>
  <si>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</si>
  <si>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</si>
  <si>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</si>
  <si>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</si>
  <si>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</si>
  <si>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</si>
  <si>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</si>
  <si>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</si>
  <si>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</si>
  <si>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</si>
  <si>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</si>
  <si>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</si>
  <si>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</si>
  <si>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</si>
  <si>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</si>
  <si>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</si>
  <si>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</si>
  <si>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</si>
  <si>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</si>
  <si>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</si>
  <si>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</si>
  <si>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</si>
  <si>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</si>
  <si>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</si>
  <si>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</si>
  <si>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</si>
  <si>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</si>
  <si>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</si>
  <si>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</si>
  <si>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</si>
  <si>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</si>
  <si>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</si>
  <si>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</si>
  <si>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</si>
  <si>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</si>
  <si>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</si>
  <si>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</si>
  <si>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</si>
  <si>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</si>
  <si>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</si>
  <si>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</si>
  <si>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</si>
  <si>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</si>
  <si>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</si>
  <si>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</si>
  <si>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</si>
  <si>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</si>
  <si>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</si>
  <si>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</si>
  <si>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</si>
  <si>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</si>
  <si>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</si>
  <si>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</si>
  <si>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</si>
  <si>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</si>
  <si>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</si>
  <si>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</si>
  <si>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</si>
  <si>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</si>
  <si>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</si>
  <si>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</si>
  <si>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</si>
  <si>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</si>
  <si>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</si>
  <si>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</si>
  <si>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</si>
  <si>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</si>
  <si>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</si>
  <si>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</si>
  <si>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</si>
  <si>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</si>
  <si>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</si>
  <si>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</si>
  <si>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</si>
  <si>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</si>
  <si>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</si>
  <si>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</si>
  <si>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</si>
  <si>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</si>
  <si>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</si>
  <si>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</si>
  <si>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</si>
  <si>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</si>
  <si>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</si>
  <si>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</si>
  <si>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</si>
  <si>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</si>
  <si>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</si>
  <si>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</si>
  <si>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</si>
  <si>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</si>
  <si>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</si>
  <si>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</si>
  <si>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</si>
  <si>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</si>
  <si>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</si>
  <si>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</si>
  <si>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</si>
  <si>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</si>
  <si>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</si>
  <si>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</si>
  <si>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</si>
  <si>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</si>
  <si>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</si>
  <si>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</si>
  <si>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</si>
  <si>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</si>
  <si>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</si>
  <si>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</si>
  <si>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</si>
  <si>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</si>
  <si>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</si>
  <si>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</si>
  <si>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</si>
  <si>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</si>
  <si>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</si>
  <si>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</si>
  <si>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</si>
  <si>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</si>
  <si>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</si>
  <si>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</si>
  <si>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</si>
  <si>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</si>
  <si>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</si>
  <si>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</si>
  <si>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</si>
  <si>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</si>
  <si>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</si>
  <si>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</si>
  <si>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</si>
  <si>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</si>
  <si>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</si>
  <si>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</si>
  <si>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</si>
  <si>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</si>
  <si>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</si>
  <si>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</si>
  <si>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</si>
  <si>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</si>
  <si>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</si>
  <si>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</si>
  <si>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</si>
  <si>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</si>
  <si>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</si>
  <si>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</si>
  <si>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</si>
  <si>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</si>
  <si>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</si>
  <si>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</si>
  <si>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</si>
  <si>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</si>
  <si>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</si>
  <si>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</si>
  <si>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</si>
  <si>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</si>
  <si>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</si>
  <si>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</si>
  <si>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</si>
  <si>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</si>
  <si>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</si>
  <si>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</si>
  <si>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</si>
  <si>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</si>
  <si>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</si>
  <si>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</si>
  <si>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</si>
  <si>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</si>
  <si>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</si>
  <si>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</si>
  <si>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</si>
  <si>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</si>
  <si>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</si>
  <si>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</si>
  <si>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</si>
  <si>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</si>
  <si>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</si>
  <si>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</si>
  <si>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</si>
  <si>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</si>
  <si>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</si>
  <si>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</si>
  <si>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</si>
  <si>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</si>
  <si>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</si>
  <si>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</si>
  <si>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</si>
  <si>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</si>
  <si>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</si>
  <si>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</si>
  <si>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</si>
  <si>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</si>
  <si>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</si>
  <si>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</si>
  <si>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</si>
  <si>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</si>
  <si>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</si>
  <si>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</si>
  <si>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</si>
  <si>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</si>
  <si>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</si>
  <si>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</si>
  <si>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</si>
  <si>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</si>
  <si>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</si>
  <si>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</si>
  <si>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</si>
  <si>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</si>
  <si>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</si>
  <si>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</si>
  <si>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</si>
  <si>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</si>
  <si>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</si>
  <si>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</si>
  <si>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</si>
  <si>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</si>
  <si>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</si>
  <si>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</si>
  <si>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</si>
  <si>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</si>
  <si>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</si>
  <si>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</si>
  <si>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</si>
  <si>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</si>
  <si>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</si>
  <si>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</si>
  <si>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</si>
  <si>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</si>
  <si>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</si>
  <si>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</si>
  <si>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</si>
  <si>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</si>
  <si>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</si>
  <si>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</si>
  <si>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</si>
  <si>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</si>
  <si>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</si>
  <si>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</si>
  <si>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</si>
  <si>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</si>
  <si>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</si>
  <si>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</si>
  <si>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</si>
  <si>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</si>
  <si>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</si>
  <si>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</si>
  <si>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</si>
  <si>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</si>
  <si>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</si>
  <si>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</si>
  <si>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</si>
  <si>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</si>
  <si>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</si>
  <si>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</si>
  <si>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</si>
  <si>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</si>
  <si>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</si>
  <si>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</si>
  <si>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</si>
  <si>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</si>
  <si>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</si>
  <si>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</si>
  <si>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</si>
  <si>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</si>
  <si>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</si>
  <si>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</si>
  <si>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</si>
  <si>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</si>
  <si>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</si>
  <si>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</si>
  <si>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</si>
  <si>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</si>
  <si>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</si>
  <si>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</si>
  <si>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</si>
  <si>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</si>
  <si>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</si>
  <si>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</si>
  <si>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</si>
  <si>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</si>
  <si>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</si>
  <si>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</si>
  <si>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</si>
  <si>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</si>
  <si>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</si>
  <si>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</si>
  <si>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</si>
  <si>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</si>
  <si>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</si>
  <si>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</si>
  <si>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</si>
  <si>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</si>
  <si>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</si>
  <si>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</si>
  <si>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</si>
  <si>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</si>
  <si>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</si>
  <si>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</si>
  <si>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</si>
  <si>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</si>
  <si>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</si>
  <si>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</si>
  <si>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</si>
  <si>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</si>
  <si>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</si>
  <si>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</si>
  <si>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</si>
  <si>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</si>
  <si>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</si>
  <si>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</si>
  <si>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</si>
  <si>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</si>
  <si>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</si>
  <si>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</si>
  <si>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</si>
  <si>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</si>
  <si>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</si>
  <si>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</si>
  <si>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</si>
  <si>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</si>
  <si>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</si>
  <si>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</si>
  <si>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</si>
  <si>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</si>
  <si>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</si>
  <si>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</si>
  <si>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</si>
  <si>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</si>
  <si>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</si>
  <si>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</si>
  <si>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</si>
  <si>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</si>
  <si>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</si>
  <si>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</si>
  <si>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</si>
  <si>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</si>
  <si>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</si>
  <si>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</si>
  <si>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</si>
  <si>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</si>
  <si>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</si>
  <si>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</si>
  <si>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</si>
  <si>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</si>
  <si>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</si>
  <si>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</si>
  <si>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</si>
  <si>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</si>
  <si>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</si>
  <si>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</si>
  <si>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</si>
  <si>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</si>
  <si>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</si>
  <si>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</si>
  <si>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</si>
  <si>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</si>
  <si>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</si>
  <si>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</si>
  <si>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</si>
  <si>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</si>
  <si>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</si>
  <si>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</si>
  <si>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</si>
  <si>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</si>
  <si>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</si>
  <si>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</si>
  <si>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</si>
  <si>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</si>
  <si>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</si>
  <si>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</si>
  <si>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</si>
  <si>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</si>
  <si>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</si>
  <si>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</si>
  <si>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</si>
  <si>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</si>
  <si>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</si>
  <si>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</si>
  <si>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</si>
  <si>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</si>
  <si>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</si>
  <si>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</si>
  <si>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</si>
  <si>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</si>
  <si>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</si>
  <si>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</si>
  <si>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</si>
  <si>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</si>
  <si>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</si>
  <si>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</si>
  <si>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</si>
  <si>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</si>
  <si>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</si>
  <si>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</si>
  <si>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</si>
  <si>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</si>
  <si>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</si>
  <si>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</si>
  <si>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</si>
  <si>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</si>
  <si>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</si>
  <si>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</si>
  <si>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</si>
  <si>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</si>
  <si>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</si>
  <si>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</si>
  <si>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</si>
  <si>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</si>
  <si>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</si>
  <si>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</si>
  <si>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</si>
  <si>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</si>
  <si>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</si>
  <si>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</si>
  <si>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</si>
  <si>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</si>
  <si>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</si>
  <si>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</si>
  <si>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</si>
  <si>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</si>
  <si>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</si>
  <si>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</si>
  <si>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</si>
  <si>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</si>
  <si>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</si>
  <si>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</si>
  <si>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</si>
  <si>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</si>
  <si>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</si>
  <si>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</si>
  <si>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</si>
  <si>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</si>
  <si>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</si>
  <si>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</si>
  <si>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</si>
  <si>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</si>
  <si>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</si>
  <si>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</si>
  <si>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</si>
  <si>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</si>
  <si>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</si>
  <si>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</si>
  <si>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</si>
  <si>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</si>
  <si>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</si>
  <si>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</si>
  <si>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</si>
  <si>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</si>
  <si>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</si>
  <si>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</si>
  <si>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</si>
  <si>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</si>
  <si>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</si>
  <si>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</si>
  <si>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</si>
  <si>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</si>
  <si>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</si>
  <si>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</si>
  <si>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</si>
  <si>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</si>
  <si>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</si>
  <si>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</si>
  <si>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</si>
  <si>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</si>
  <si>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</si>
  <si>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</si>
  <si>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</si>
  <si>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</si>
  <si>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</si>
  <si>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</si>
  <si>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</si>
  <si>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</si>
  <si>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</si>
  <si>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</si>
  <si>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</si>
  <si>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</si>
  <si>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</si>
  <si>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</si>
  <si>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</si>
  <si>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</si>
  <si>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</si>
  <si>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</si>
  <si>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</si>
  <si>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</si>
  <si>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</si>
  <si>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</si>
  <si>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</si>
  <si>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</si>
  <si>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</si>
  <si>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</si>
  <si>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</si>
  <si>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</si>
  <si>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</si>
  <si>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</si>
  <si>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</si>
  <si>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</si>
  <si>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</si>
  <si>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</si>
  <si>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</si>
  <si>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</si>
  <si>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</si>
  <si>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</si>
  <si>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</si>
  <si>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</si>
  <si>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</si>
  <si>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</si>
  <si>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</si>
  <si>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</si>
  <si>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</si>
  <si>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</si>
  <si>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</si>
  <si>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</si>
  <si>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</si>
  <si>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</si>
  <si>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</si>
  <si>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</si>
  <si>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</si>
  <si>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</si>
  <si>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</si>
  <si>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</si>
  <si>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</si>
  <si>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</si>
  <si>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</si>
  <si>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</si>
  <si>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</si>
  <si>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</si>
  <si>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</si>
  <si>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</si>
  <si>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</si>
  <si>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</si>
  <si>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</si>
  <si>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</si>
  <si>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</si>
  <si>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</si>
  <si>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</si>
  <si>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</si>
  <si>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</si>
  <si>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</si>
  <si>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</si>
  <si>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</si>
  <si>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</si>
  <si>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</si>
  <si>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</si>
  <si>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</si>
  <si>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</si>
  <si>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</si>
  <si>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</si>
  <si>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</si>
  <si>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</si>
  <si>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</si>
  <si>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</si>
  <si>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</si>
  <si>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</si>
  <si>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</si>
  <si>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</si>
  <si>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</si>
  <si>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</si>
  <si>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</si>
  <si>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</si>
  <si>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</si>
  <si>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</si>
  <si>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</si>
  <si>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</si>
  <si>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</si>
  <si>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</si>
  <si>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</si>
  <si>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</si>
  <si>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</si>
  <si>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</si>
  <si>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</si>
  <si>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</si>
  <si>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</si>
  <si>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</si>
  <si>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</si>
  <si>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</si>
  <si>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</si>
  <si>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</si>
  <si>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</si>
  <si>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</si>
  <si>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</si>
  <si>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</si>
  <si>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</si>
  <si>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</si>
  <si>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</si>
  <si>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</si>
  <si>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</si>
  <si>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</si>
  <si>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</si>
  <si>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</si>
  <si>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</si>
  <si>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</si>
  <si>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</si>
  <si>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</si>
  <si>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</si>
  <si>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</si>
  <si>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</si>
  <si>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</si>
  <si>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</si>
  <si>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</si>
  <si>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</si>
  <si>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</si>
  <si>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</si>
  <si>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</si>
  <si>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</si>
  <si>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</si>
  <si>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</si>
  <si>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</si>
  <si>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</si>
  <si>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</si>
  <si>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</si>
  <si>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</si>
  <si>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</si>
  <si>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</si>
  <si>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</si>
  <si>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</si>
  <si>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</si>
  <si>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</si>
  <si>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</si>
  <si>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</si>
  <si>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</si>
  <si>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</si>
  <si>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</si>
  <si>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</si>
  <si>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</si>
  <si>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</si>
  <si>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</si>
  <si>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</si>
  <si>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</si>
  <si>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</si>
  <si>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</si>
  <si>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</si>
  <si>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</si>
  <si>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</si>
  <si>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</si>
  <si>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</si>
  <si>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</si>
  <si>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</si>
  <si>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</si>
  <si>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</si>
  <si>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</si>
  <si>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</si>
  <si>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</si>
  <si>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</si>
  <si>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</si>
  <si>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</si>
  <si>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</si>
  <si>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</si>
  <si>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</si>
  <si>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</si>
  <si>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</si>
  <si>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</si>
  <si>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</si>
  <si>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</si>
  <si>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</si>
  <si>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</si>
  <si>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</si>
  <si>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</si>
  <si>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</si>
  <si>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</si>
  <si>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</si>
  <si>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</si>
  <si>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</si>
  <si>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</si>
  <si>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</si>
  <si>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</si>
  <si>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</si>
  <si>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</si>
  <si>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</si>
  <si>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</si>
  <si>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</si>
  <si>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</si>
  <si>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</si>
  <si>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</si>
  <si>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</si>
  <si>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</si>
  <si>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</si>
  <si>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</si>
  <si>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</si>
  <si>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</si>
  <si>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</si>
  <si>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</si>
  <si>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</si>
  <si>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</si>
  <si>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</si>
  <si>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</si>
  <si>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</si>
  <si>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</si>
  <si>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</si>
  <si>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</si>
  <si>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</si>
  <si>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</si>
  <si>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</si>
  <si>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</si>
  <si>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</si>
  <si>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</si>
  <si>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</si>
  <si>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</si>
  <si>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</si>
  <si>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</si>
  <si>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</si>
  <si>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</si>
  <si>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</si>
  <si>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</si>
  <si>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</si>
  <si>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</si>
  <si>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</si>
  <si>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</si>
  <si>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</si>
  <si>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</si>
  <si>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</si>
  <si>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</si>
  <si>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</si>
  <si>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</si>
  <si>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</si>
  <si>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</si>
  <si>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</si>
  <si>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</si>
  <si>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</si>
  <si>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</si>
  <si>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</si>
  <si>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</si>
  <si>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</si>
  <si>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</si>
  <si>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</si>
  <si>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</si>
  <si>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</si>
  <si>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</si>
  <si>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</si>
  <si>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</si>
  <si>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</si>
  <si>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</si>
  <si>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</si>
  <si>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</si>
  <si>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</si>
  <si>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</si>
  <si>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</si>
  <si>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</si>
  <si>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</si>
  <si>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</si>
  <si>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</si>
  <si>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</si>
  <si>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</si>
  <si>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</si>
  <si>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</si>
  <si>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</si>
  <si>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</si>
  <si>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</si>
  <si>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</si>
  <si>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</si>
  <si>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</si>
  <si>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</si>
  <si>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</si>
  <si>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</si>
  <si>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</si>
  <si>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</si>
  <si>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</si>
  <si>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</si>
  <si>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</si>
  <si>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</si>
  <si>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</si>
  <si>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</si>
  <si>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</si>
  <si>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</si>
  <si>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</si>
  <si>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</si>
  <si>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</si>
  <si>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</si>
  <si>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</si>
  <si>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</si>
  <si>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</si>
  <si>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</si>
  <si>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</si>
  <si>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</si>
  <si>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</si>
  <si>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</si>
  <si>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</si>
  <si>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</si>
  <si>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</si>
  <si>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</si>
  <si>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</si>
  <si>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</si>
  <si>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</si>
  <si>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</si>
  <si>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</si>
  <si>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</si>
  <si>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</si>
  <si>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</si>
  <si>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</si>
  <si>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</si>
  <si>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</si>
  <si>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</si>
  <si>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</si>
  <si>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</si>
  <si>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</si>
  <si>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</si>
  <si>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</si>
  <si>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</si>
  <si>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</si>
  <si>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</si>
  <si>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</si>
  <si>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</si>
  <si>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</si>
  <si>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</si>
  <si>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</si>
  <si>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</si>
  <si>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</si>
  <si>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</si>
  <si>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</si>
  <si>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</si>
  <si>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</si>
  <si>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</si>
  <si>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</si>
  <si>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</si>
  <si>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</si>
  <si>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</si>
  <si>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</si>
  <si>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</si>
  <si>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</si>
  <si>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</si>
  <si>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</si>
  <si>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</si>
  <si>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</si>
  <si>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</si>
  <si>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</si>
  <si>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</si>
  <si>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</si>
  <si>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</si>
  <si>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</si>
  <si>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</si>
  <si>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</si>
  <si>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</si>
  <si>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</si>
  <si>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</si>
  <si>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</si>
  <si>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</si>
  <si>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</si>
  <si>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</si>
  <si>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</si>
  <si>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</si>
  <si>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</si>
  <si>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</si>
  <si>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</si>
  <si>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</si>
  <si>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</si>
  <si>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</si>
  <si>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</si>
  <si>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</si>
  <si>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</si>
  <si>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</si>
  <si>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</si>
  <si>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</si>
  <si>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</si>
  <si>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</si>
  <si>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</si>
  <si>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</si>
  <si>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</si>
  <si>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</si>
  <si>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</si>
  <si>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</si>
  <si>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</si>
  <si>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</si>
  <si>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</si>
  <si>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</si>
  <si>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</si>
  <si>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</si>
  <si>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</si>
  <si>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</si>
  <si>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</si>
  <si>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</si>
  <si>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</si>
  <si>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</si>
  <si>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</si>
  <si>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</si>
  <si>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</si>
  <si>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</si>
  <si>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</si>
  <si>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</si>
  <si>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</si>
  <si>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</si>
  <si>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</si>
  <si>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</si>
  <si>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</si>
  <si>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</si>
  <si>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</si>
  <si>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</si>
  <si>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</si>
  <si>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</si>
  <si>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</si>
  <si>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</si>
  <si>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</si>
  <si>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</si>
  <si>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</si>
  <si>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</si>
  <si>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</si>
  <si>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</si>
  <si>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</si>
  <si>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</si>
  <si>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</si>
  <si>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</si>
  <si>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</si>
  <si>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</si>
  <si>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</si>
  <si>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</si>
  <si>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</si>
  <si>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</si>
  <si>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</si>
  <si>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</si>
  <si>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</si>
  <si>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</si>
  <si>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</si>
  <si>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</si>
  <si>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</si>
  <si>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</si>
  <si>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</si>
  <si>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</si>
  <si>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</si>
  <si>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</si>
  <si>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</si>
  <si>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</si>
  <si>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</si>
  <si>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</si>
  <si>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</si>
  <si>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</si>
  <si>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</si>
  <si>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</si>
  <si>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</si>
  <si>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</si>
  <si>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</si>
  <si>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</si>
  <si>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</si>
  <si>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</si>
  <si>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</si>
  <si>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</si>
  <si>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</si>
  <si>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</si>
  <si>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</si>
  <si>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</si>
  <si>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</si>
  <si>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</si>
  <si>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</si>
  <si>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</si>
  <si>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</si>
  <si>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</si>
  <si>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</si>
  <si>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</si>
  <si>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</si>
  <si>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</si>
  <si>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</si>
  <si>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</si>
  <si>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</si>
  <si>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</si>
  <si>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</si>
  <si>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</si>
  <si>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</si>
  <si>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</si>
  <si>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</si>
  <si>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</si>
  <si>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</si>
  <si>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</si>
  <si>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</si>
  <si>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</si>
  <si>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</si>
  <si>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</si>
  <si>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</si>
  <si>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</si>
  <si>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</si>
  <si>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</si>
  <si>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</si>
  <si>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</si>
  <si>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</si>
  <si>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</si>
  <si>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</si>
  <si>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</si>
  <si>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</si>
  <si>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</si>
  <si>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</si>
  <si>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</si>
  <si>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</si>
  <si>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</si>
  <si>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</si>
  <si>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</si>
  <si>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</si>
  <si>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</si>
  <si>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</si>
  <si>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</si>
  <si>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</si>
  <si>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</si>
  <si>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</si>
  <si>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</si>
  <si>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</si>
  <si>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</si>
  <si>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</si>
  <si>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</si>
  <si>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</si>
  <si>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</si>
  <si>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</si>
  <si>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</si>
  <si>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</si>
  <si>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</si>
  <si>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</si>
  <si>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</si>
  <si>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</si>
  <si>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</si>
  <si>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</si>
  <si>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</si>
  <si>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</si>
  <si>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</si>
  <si>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</si>
  <si>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</si>
  <si>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</si>
  <si>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</si>
  <si>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</si>
  <si>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</si>
  <si>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</si>
  <si>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</si>
  <si>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</si>
  <si>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</si>
  <si>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</si>
  <si>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</si>
  <si>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</si>
  <si>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</si>
  <si>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</si>
  <si>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</si>
  <si>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</si>
  <si>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</si>
  <si>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</si>
  <si>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</si>
  <si>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</si>
  <si>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</si>
  <si>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</si>
  <si>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</si>
  <si>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</si>
  <si>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</si>
  <si>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</si>
  <si>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</si>
  <si>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</si>
  <si>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</si>
  <si>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</si>
  <si>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</si>
  <si>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</si>
  <si>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</si>
  <si>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</si>
  <si>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</si>
  <si>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</si>
  <si>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</si>
  <si>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</si>
  <si>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</si>
  <si>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</si>
  <si>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</si>
  <si>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</si>
  <si>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</si>
  <si>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</si>
  <si>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</si>
  <si>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</si>
  <si>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</si>
  <si>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</si>
  <si>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</si>
  <si>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</si>
  <si>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</si>
  <si>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</si>
  <si>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</si>
  <si>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</si>
  <si>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</si>
  <si>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</si>
  <si>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</si>
  <si>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</si>
  <si>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</si>
  <si>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</si>
  <si>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</si>
  <si>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</si>
  <si>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</si>
  <si>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</si>
  <si>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</si>
  <si>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</si>
  <si>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</si>
  <si>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</si>
  <si>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</si>
  <si>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</si>
  <si>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</si>
  <si>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</si>
  <si>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</si>
  <si>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</si>
  <si>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</si>
  <si>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</si>
  <si>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</si>
  <si>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</si>
  <si>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</si>
  <si>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</si>
  <si>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</si>
  <si>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</si>
  <si>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</si>
  <si>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</si>
  <si>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</si>
  <si>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</si>
  <si>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</si>
  <si>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</si>
  <si>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</si>
  <si>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</si>
  <si>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</si>
  <si>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</si>
  <si>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</si>
  <si>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</si>
  <si>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</si>
  <si>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</si>
  <si>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</si>
  <si>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</si>
  <si>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</si>
  <si>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</si>
  <si>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</si>
  <si>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</si>
  <si>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</si>
  <si>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</si>
  <si>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</si>
  <si>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</si>
  <si>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</si>
  <si>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</si>
  <si>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</si>
  <si>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</si>
  <si>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</si>
  <si>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</si>
  <si>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</si>
  <si>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</si>
  <si>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</si>
  <si>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</si>
  <si>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</si>
  <si>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</si>
  <si>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</si>
  <si>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</si>
  <si>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</si>
  <si>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</si>
  <si>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</si>
  <si>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</si>
  <si>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</si>
  <si>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</si>
  <si>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</si>
  <si>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</si>
  <si>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</si>
  <si>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</si>
  <si>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</si>
  <si>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</si>
  <si>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</si>
  <si>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</si>
  <si>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</si>
  <si>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</si>
  <si>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</si>
  <si>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</si>
  <si>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</si>
  <si>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</si>
  <si>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</si>
  <si>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</si>
  <si>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</si>
  <si>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</si>
  <si>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</si>
  <si>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</si>
  <si>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</si>
  <si>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</si>
  <si>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</si>
  <si>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</si>
  <si>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</si>
  <si>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</si>
  <si>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</si>
  <si>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</si>
  <si>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</si>
  <si>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</si>
  <si>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</si>
  <si>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</si>
  <si>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</si>
  <si>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</si>
  <si>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</si>
  <si>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</si>
  <si>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</si>
  <si>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</si>
  <si>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</si>
  <si>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</si>
  <si>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</si>
  <si>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</si>
  <si>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</si>
  <si>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</si>
  <si>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</si>
  <si>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</si>
  <si>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</si>
  <si>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</si>
  <si>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</si>
  <si>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</si>
  <si>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</si>
  <si>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</si>
  <si>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</si>
  <si>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</si>
  <si>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</si>
  <si>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</si>
  <si>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</si>
  <si>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</si>
  <si>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</si>
  <si>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</si>
  <si>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</si>
  <si>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</si>
  <si>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</si>
  <si>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</si>
  <si>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</si>
  <si>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</si>
  <si>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</si>
  <si>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</si>
  <si>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</si>
  <si>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</si>
  <si>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</si>
  <si>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</si>
  <si>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</si>
  <si>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</si>
  <si>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</si>
  <si>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</si>
  <si>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</si>
  <si>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</si>
  <si>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</si>
  <si>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</si>
  <si>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</si>
  <si>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</si>
  <si>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</si>
  <si>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</si>
  <si>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</si>
  <si>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</si>
  <si>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</si>
  <si>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</si>
  <si>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</si>
  <si>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</si>
  <si>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</si>
  <si>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</si>
  <si>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</si>
  <si>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</si>
  <si>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</si>
  <si>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</si>
  <si>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</si>
  <si>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</si>
  <si>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</si>
  <si>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</si>
  <si>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</si>
  <si>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</si>
  <si>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</si>
  <si>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</si>
  <si>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</si>
  <si>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</si>
  <si>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</si>
  <si>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</si>
  <si>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</si>
  <si>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</si>
  <si>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</si>
  <si>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</si>
  <si>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</si>
  <si>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</si>
  <si>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</si>
  <si>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</si>
  <si>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</si>
  <si>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</si>
  <si>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</si>
  <si>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</si>
  <si>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</si>
  <si>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</si>
  <si>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</si>
  <si>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</si>
  <si>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</si>
  <si>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</si>
  <si>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</si>
  <si>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</si>
  <si>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</si>
  <si>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</si>
  <si>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</si>
  <si>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</si>
  <si>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</si>
  <si>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</si>
  <si>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</si>
  <si>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</si>
  <si>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</si>
  <si>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</si>
  <si>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</si>
  <si>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</si>
  <si>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</si>
  <si>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</si>
  <si>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</si>
  <si>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</si>
  <si>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</si>
  <si>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</si>
  <si>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</si>
  <si>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</si>
  <si>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</si>
  <si>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</si>
  <si>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</si>
  <si>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</si>
  <si>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</si>
  <si>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</si>
  <si>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</si>
  <si>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</si>
  <si>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</si>
  <si>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</si>
  <si>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</si>
  <si>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</si>
  <si>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</si>
  <si>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</si>
  <si>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</si>
  <si>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</si>
  <si>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</si>
  <si>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</si>
  <si>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</si>
  <si>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</si>
  <si>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</si>
  <si>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</si>
  <si>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</si>
  <si>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</si>
  <si>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</si>
  <si>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</si>
  <si>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</si>
  <si>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</si>
  <si>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</si>
  <si>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</si>
  <si>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</si>
  <si>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</si>
  <si>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</si>
  <si>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</si>
  <si>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</si>
  <si>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</si>
  <si>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</si>
  <si>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</si>
  <si>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</si>
  <si>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</si>
  <si>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</si>
  <si>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</si>
  <si>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</si>
  <si>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</si>
  <si>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</si>
  <si>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</si>
  <si>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</si>
  <si>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</si>
  <si>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</si>
  <si>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</si>
  <si>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</si>
  <si>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</si>
  <si>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</si>
  <si>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</si>
  <si>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</si>
  <si>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</si>
  <si>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</si>
  <si>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</si>
  <si>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</si>
  <si>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</si>
  <si>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</si>
  <si>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</si>
  <si>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</si>
  <si>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</si>
  <si>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</si>
  <si>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</si>
  <si>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</si>
  <si>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</si>
  <si>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</si>
  <si>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</si>
  <si>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</si>
  <si>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</si>
  <si>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</si>
  <si>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</si>
  <si>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</si>
  <si>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</si>
  <si>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</si>
  <si>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</si>
  <si>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</si>
  <si>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</si>
  <si>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</si>
  <si>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</si>
  <si>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</si>
  <si>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</si>
  <si>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</si>
  <si>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</si>
  <si>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</si>
  <si>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</si>
  <si>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</si>
  <si>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</si>
  <si>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</si>
  <si>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</si>
  <si>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</si>
  <si>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</si>
  <si>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</si>
  <si>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</si>
  <si>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</si>
  <si>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</si>
  <si>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</si>
  <si>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</si>
  <si>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</si>
  <si>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</si>
  <si>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</si>
  <si>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</si>
  <si>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</si>
  <si>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</si>
  <si>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</si>
  <si>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</si>
  <si>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</si>
  <si>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</si>
  <si>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</si>
  <si>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</si>
  <si>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</si>
  <si>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</si>
  <si>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</si>
  <si>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</si>
  <si>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</si>
  <si>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</si>
  <si>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</si>
  <si>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</si>
  <si>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</si>
  <si>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</si>
  <si>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</si>
  <si>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</si>
  <si>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</si>
  <si>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</si>
  <si>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</si>
  <si>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</si>
  <si>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</si>
  <si>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</si>
  <si>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</si>
  <si>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</si>
  <si>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</si>
  <si>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</si>
  <si>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</si>
  <si>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</si>
  <si>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</si>
  <si>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</si>
  <si>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</si>
  <si>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</si>
  <si>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</si>
  <si>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</si>
  <si>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</si>
  <si>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</si>
  <si>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</si>
  <si>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</si>
  <si>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</si>
  <si>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</si>
  <si>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</si>
  <si>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</si>
  <si>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</si>
  <si>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</si>
  <si>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</si>
  <si>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</si>
  <si>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</si>
  <si>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</si>
  <si>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</si>
  <si>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</si>
  <si>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</si>
  <si>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</si>
  <si>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</si>
  <si>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</si>
  <si>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</si>
  <si>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</si>
  <si>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</si>
  <si>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</si>
  <si>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</si>
  <si>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</si>
  <si>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</si>
  <si>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</si>
  <si>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</si>
  <si>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</si>
  <si>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</si>
  <si>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</si>
  <si>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</si>
  <si>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</si>
  <si>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</si>
  <si>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</si>
  <si>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</si>
  <si>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</si>
  <si>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</si>
  <si>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</si>
  <si>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</si>
  <si>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</si>
  <si>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</si>
  <si>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</si>
  <si>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</si>
  <si>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</si>
  <si>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</si>
  <si>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</si>
  <si>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</si>
  <si>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</si>
  <si>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</si>
  <si>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</si>
  <si>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</si>
  <si>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</si>
  <si>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</si>
  <si>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</si>
  <si>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</si>
  <si>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</si>
  <si>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</si>
  <si>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</si>
  <si>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</si>
  <si>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</si>
  <si>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</si>
  <si>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</si>
  <si>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</si>
  <si>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</si>
  <si>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</si>
  <si>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</si>
  <si>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</si>
  <si>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</si>
  <si>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</si>
  <si>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</si>
  <si>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</si>
  <si>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</si>
  <si>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</si>
  <si>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</si>
  <si>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</si>
  <si>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</si>
  <si>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</si>
  <si>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</si>
  <si>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</si>
  <si>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</si>
  <si>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</si>
  <si>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</si>
  <si>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</si>
  <si>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</si>
  <si>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</si>
  <si>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</si>
  <si>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</si>
  <si>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</si>
  <si>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</si>
  <si>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</si>
  <si>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</si>
  <si>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</si>
  <si>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</si>
  <si>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</si>
  <si>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</si>
  <si>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</si>
  <si>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</si>
  <si>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</si>
  <si>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</si>
  <si>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</si>
  <si>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</si>
  <si>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</si>
  <si>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</si>
  <si>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</si>
  <si>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</si>
  <si>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</si>
  <si>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</si>
  <si>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</si>
  <si>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</si>
  <si>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</si>
  <si>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</si>
  <si>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</si>
  <si>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</si>
  <si>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</si>
  <si>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</si>
  <si>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</si>
  <si>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</si>
  <si>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</si>
  <si>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</si>
  <si>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</si>
  <si>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</si>
  <si>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</si>
  <si>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</si>
  <si>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</si>
  <si>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</si>
  <si>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</si>
  <si>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</si>
  <si>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</si>
  <si>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</si>
  <si>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</si>
  <si>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</si>
  <si>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</si>
  <si>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</si>
  <si>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</si>
  <si>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</si>
  <si>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</si>
  <si>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</si>
  <si>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</si>
  <si>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</si>
  <si>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</si>
  <si>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</si>
  <si>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</si>
  <si>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</si>
  <si>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</si>
  <si>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</si>
  <si>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</si>
  <si>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</si>
  <si>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</si>
  <si>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</si>
  <si>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</si>
  <si>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</si>
  <si>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</si>
  <si>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</si>
  <si>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</si>
  <si>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</si>
  <si>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</si>
  <si>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</si>
  <si>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</si>
  <si>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</si>
  <si>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</si>
  <si>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</si>
  <si>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</si>
  <si>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</si>
  <si>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</si>
  <si>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</si>
  <si>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</si>
  <si>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</si>
  <si>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</si>
  <si>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</si>
  <si>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</si>
  <si>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</si>
  <si>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</si>
  <si>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</si>
  <si>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</si>
  <si>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</si>
  <si>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</si>
  <si>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</si>
  <si>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</si>
  <si>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</si>
  <si>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</si>
  <si>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</si>
  <si>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</si>
  <si>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</si>
  <si>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</si>
  <si>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</si>
  <si>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</si>
  <si>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</si>
  <si>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</si>
  <si>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</si>
  <si>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</si>
  <si>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</si>
  <si>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</si>
  <si>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</si>
  <si>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</si>
  <si>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</si>
  <si>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</si>
  <si>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</si>
  <si>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</si>
  <si>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</si>
  <si>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</si>
  <si>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</si>
  <si>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</si>
  <si>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</si>
  <si>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</si>
  <si>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</si>
  <si>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</si>
  <si>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</si>
  <si>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</si>
  <si>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</si>
  <si>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</si>
  <si>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</si>
  <si>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</si>
  <si>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</si>
  <si>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</si>
  <si>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</si>
  <si>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</si>
  <si>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</si>
  <si>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</si>
  <si>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</si>
  <si>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</si>
  <si>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</si>
  <si>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</si>
  <si>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</si>
  <si>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</si>
  <si>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</si>
  <si>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</si>
  <si>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</si>
  <si>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</si>
  <si>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</si>
  <si>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</si>
  <si>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</si>
  <si>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</si>
  <si>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</si>
  <si>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</si>
  <si>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</si>
  <si>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</si>
  <si>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</si>
  <si>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</si>
  <si>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</si>
  <si>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</si>
  <si>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</si>
  <si>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</si>
  <si>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</si>
  <si>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</si>
  <si>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</si>
  <si>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</si>
  <si>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</si>
  <si>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</si>
  <si>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</si>
  <si>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</si>
  <si>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</si>
  <si>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</si>
  <si>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</si>
  <si>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</si>
  <si>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</si>
  <si>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</si>
  <si>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</si>
  <si>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</si>
  <si>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</si>
  <si>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</si>
  <si>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</si>
  <si>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</si>
  <si>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</si>
  <si>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</si>
  <si>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</si>
  <si>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</si>
  <si>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</si>
  <si>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</si>
  <si>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</si>
  <si>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</si>
  <si>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</si>
  <si>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</si>
  <si>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</si>
  <si>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</si>
  <si>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</si>
  <si>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</si>
  <si>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</si>
  <si>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</si>
  <si>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</si>
  <si>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</si>
  <si>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</si>
  <si>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</si>
  <si>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</si>
  <si>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</si>
  <si>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</si>
  <si>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</si>
  <si>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</si>
  <si>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</si>
  <si>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</si>
  <si>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</si>
  <si>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</si>
  <si>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</si>
  <si>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</si>
  <si>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</si>
  <si>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</si>
  <si>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</si>
  <si>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</si>
  <si>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</si>
  <si>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</si>
  <si>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</si>
  <si>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</si>
  <si>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</si>
  <si>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</si>
  <si>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</si>
  <si>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</si>
  <si>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</si>
  <si>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</si>
  <si>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</si>
  <si>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</si>
  <si>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</si>
  <si>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</si>
  <si>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</si>
  <si>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</si>
  <si>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</si>
  <si>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</si>
  <si>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</si>
  <si>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</si>
  <si>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</si>
  <si>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</si>
  <si>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</si>
  <si>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</si>
  <si>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</si>
  <si>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</si>
  <si>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</si>
  <si>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</si>
  <si>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</si>
  <si>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</si>
  <si>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</si>
  <si>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</si>
  <si>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</si>
  <si>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</si>
  <si>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</si>
  <si>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</si>
  <si>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</si>
  <si>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</si>
  <si>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</si>
  <si>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</si>
  <si>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</si>
  <si>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</si>
  <si>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</si>
  <si>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</si>
  <si>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</si>
  <si>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</si>
  <si>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</si>
  <si>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</si>
  <si>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</si>
  <si>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</si>
  <si>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</si>
  <si>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</si>
  <si>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</si>
  <si>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</si>
  <si>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</si>
  <si>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</si>
  <si>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</si>
  <si>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</si>
  <si>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</si>
  <si>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</si>
  <si>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</si>
  <si>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</si>
  <si>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</si>
  <si>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</si>
  <si>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</si>
  <si>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</si>
  <si>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</si>
  <si>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</si>
  <si>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</si>
  <si>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</si>
  <si>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</si>
  <si>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</si>
  <si>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</si>
  <si>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</si>
  <si>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</si>
  <si>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</si>
  <si>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</si>
  <si>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</si>
  <si>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</si>
  <si>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</si>
  <si>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</si>
  <si>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</si>
  <si>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</si>
  <si>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</si>
  <si>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</si>
  <si>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</si>
  <si>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</si>
  <si>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</si>
  <si>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</si>
  <si>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</si>
  <si>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</si>
  <si>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</si>
  <si>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</si>
  <si>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</si>
  <si>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</si>
  <si>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</si>
  <si>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</si>
  <si>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</si>
  <si>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</si>
  <si>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</si>
  <si>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</si>
  <si>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</si>
  <si>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</si>
  <si>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</si>
  <si>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</si>
  <si>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</si>
  <si>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</si>
  <si>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</si>
  <si>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</si>
  <si>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</si>
  <si>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</si>
  <si>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</si>
  <si>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</si>
  <si>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</si>
  <si>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</si>
  <si>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</si>
  <si>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</si>
  <si>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</si>
  <si>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</si>
  <si>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</si>
  <si>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</si>
  <si>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</si>
  <si>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</si>
  <si>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</si>
  <si>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</si>
  <si>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</si>
  <si>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</si>
  <si>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</si>
  <si>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</si>
  <si>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</si>
  <si>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</si>
  <si>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</si>
  <si>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</si>
  <si>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</si>
  <si>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</si>
  <si>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</si>
  <si>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</si>
  <si>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</si>
  <si>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</si>
  <si>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</si>
  <si>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</si>
  <si>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</si>
  <si>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</si>
  <si>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</si>
  <si>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</si>
  <si>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</si>
  <si>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</si>
  <si>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</si>
  <si>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</si>
  <si>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</si>
  <si>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</si>
  <si>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</si>
  <si>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</si>
  <si>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</si>
  <si>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</si>
  <si>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</si>
  <si>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</si>
  <si>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</si>
  <si>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</si>
  <si>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</si>
  <si>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</si>
  <si>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</si>
  <si>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</si>
  <si>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</si>
  <si>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</si>
  <si>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</si>
  <si>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</si>
  <si>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</si>
  <si>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</si>
  <si>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</si>
  <si>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</si>
  <si>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</si>
  <si>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</si>
  <si>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</si>
  <si>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</si>
  <si>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</si>
  <si>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</si>
  <si>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</si>
  <si>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</si>
  <si>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</si>
  <si>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</si>
  <si>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</si>
  <si>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</si>
  <si>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</si>
  <si>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</si>
  <si>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</si>
  <si>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</si>
  <si>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</si>
  <si>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</si>
  <si>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</si>
  <si>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</si>
  <si>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</si>
  <si>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</si>
  <si>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</si>
  <si>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</si>
  <si>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</si>
  <si>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</si>
  <si>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</si>
  <si>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</si>
  <si>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</si>
  <si>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</si>
  <si>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</si>
  <si>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</si>
  <si>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</si>
  <si>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</si>
  <si>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</si>
  <si>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</si>
  <si>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</si>
  <si>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</si>
  <si>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</si>
  <si>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</si>
  <si>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</si>
  <si>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</si>
  <si>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</si>
  <si>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</si>
  <si>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</si>
  <si>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</si>
  <si>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</si>
  <si>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</si>
  <si>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</si>
  <si>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</si>
  <si>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</si>
  <si>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</si>
  <si>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</si>
  <si>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</si>
  <si>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</si>
  <si>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</si>
  <si>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</si>
  <si>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</si>
  <si>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</si>
  <si>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</si>
  <si>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</si>
  <si>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</si>
  <si>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</si>
  <si>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</si>
  <si>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</si>
  <si>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</si>
  <si>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</si>
  <si>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</si>
  <si>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</si>
  <si>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</si>
  <si>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</si>
  <si>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</si>
  <si>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</si>
  <si>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</si>
  <si>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</si>
  <si>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</si>
  <si>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</si>
  <si>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</si>
  <si>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</si>
  <si>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</si>
  <si>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</si>
  <si>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</si>
  <si>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</si>
  <si>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</si>
  <si>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</si>
  <si>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</si>
  <si>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</si>
  <si>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</si>
  <si>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</si>
  <si>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</si>
  <si>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</si>
  <si>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</si>
  <si>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</si>
  <si>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</si>
  <si>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</si>
  <si>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</si>
  <si>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</si>
  <si>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</si>
  <si>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</si>
  <si>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</si>
  <si>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</si>
  <si>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</si>
  <si>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</si>
  <si>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</si>
  <si>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</si>
  <si>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</si>
  <si>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</si>
  <si>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</si>
  <si>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</si>
  <si>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</si>
  <si>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</si>
  <si>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</si>
  <si>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</si>
  <si>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</si>
  <si>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</si>
  <si>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</si>
  <si>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</si>
  <si>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</si>
  <si>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</si>
  <si>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</si>
  <si>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</si>
  <si>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</si>
  <si>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</si>
  <si>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</si>
  <si>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</si>
  <si>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</si>
  <si>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</si>
  <si>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</si>
  <si>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</si>
  <si>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</si>
  <si>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</si>
  <si>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</si>
  <si>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</si>
  <si>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</si>
  <si>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</si>
  <si>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</si>
  <si>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</si>
  <si>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</si>
  <si>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</si>
  <si>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</si>
  <si>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</si>
  <si>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</si>
  <si>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</si>
  <si>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</si>
  <si>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</si>
  <si>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</si>
  <si>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</si>
  <si>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</si>
  <si>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</si>
  <si>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</si>
  <si>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</si>
  <si>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</si>
  <si>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</si>
  <si>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</si>
  <si>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</si>
  <si>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</si>
  <si>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</si>
  <si>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</si>
  <si>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</si>
  <si>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</si>
  <si>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</si>
  <si>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</si>
  <si>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</si>
  <si>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</si>
  <si>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</si>
  <si>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</si>
  <si>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</si>
  <si>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</si>
  <si>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</si>
  <si>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</si>
  <si>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</si>
  <si>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</si>
  <si>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</si>
  <si>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</si>
  <si>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</si>
  <si>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</si>
  <si>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</si>
  <si>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</si>
  <si>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</si>
  <si>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</si>
  <si>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</si>
  <si>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</si>
  <si>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</si>
  <si>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</si>
  <si>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</si>
  <si>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</si>
  <si>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</si>
  <si>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</si>
  <si>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</si>
  <si>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</si>
  <si>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</si>
  <si>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</si>
  <si>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</si>
  <si>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</si>
  <si>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</si>
  <si>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</si>
  <si>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</si>
  <si>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</si>
  <si>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</si>
  <si>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</si>
  <si>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</si>
  <si>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</si>
  <si>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</si>
  <si>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</si>
  <si>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</si>
  <si>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</si>
  <si>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</si>
  <si>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</si>
  <si>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</si>
  <si>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</si>
  <si>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</si>
  <si>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</si>
  <si>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</si>
  <si>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</si>
  <si>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</si>
  <si>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</si>
  <si>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</si>
  <si>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</si>
  <si>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</si>
  <si>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</si>
  <si>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</si>
  <si>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</si>
  <si>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</si>
  <si>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</si>
  <si>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</si>
  <si>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</si>
  <si>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</si>
  <si>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</si>
  <si>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</si>
  <si>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</si>
  <si>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</si>
  <si>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</si>
  <si>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</si>
  <si>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</si>
  <si>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</si>
  <si>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</si>
  <si>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</si>
  <si>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</si>
  <si>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</si>
  <si>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</si>
  <si>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</si>
  <si>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</si>
  <si>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</si>
  <si>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</si>
  <si>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</si>
  <si>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</si>
  <si>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</si>
  <si>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</si>
  <si>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</si>
  <si>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</si>
  <si>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</si>
  <si>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</si>
  <si>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</si>
  <si>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</si>
  <si>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</si>
  <si>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</si>
  <si>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</si>
  <si>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</si>
  <si>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</si>
  <si>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</si>
  <si>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</si>
  <si>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</si>
  <si>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</si>
  <si>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</si>
  <si>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</si>
  <si>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</si>
  <si>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</si>
  <si>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</si>
  <si>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</si>
  <si>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</si>
  <si>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</si>
  <si>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</si>
  <si>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</si>
  <si>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</si>
  <si>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</si>
  <si>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</si>
  <si>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</si>
  <si>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</si>
  <si>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</si>
  <si>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</si>
  <si>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</si>
  <si>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</si>
  <si>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</si>
  <si>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</si>
  <si>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</si>
  <si>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</si>
  <si>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</si>
  <si>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</si>
  <si>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</si>
  <si>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</si>
  <si>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</si>
  <si>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</si>
  <si>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</si>
  <si>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</si>
  <si>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</si>
  <si>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</si>
  <si>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</si>
  <si>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</si>
  <si>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</si>
  <si>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</si>
  <si>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</si>
  <si>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</si>
  <si>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</si>
  <si>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</si>
  <si>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</si>
  <si>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</si>
  <si>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</si>
  <si>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</si>
  <si>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</si>
  <si>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</si>
  <si>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</si>
  <si>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</si>
  <si>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</si>
  <si>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</si>
  <si>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</si>
  <si>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</si>
  <si>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</si>
  <si>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</si>
  <si>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</si>
  <si>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</si>
  <si>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</si>
  <si>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</si>
  <si>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</si>
  <si>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</si>
  <si>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</si>
  <si>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</si>
  <si>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</si>
  <si>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</si>
  <si>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</si>
  <si>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</si>
  <si>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</si>
  <si>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</si>
  <si>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</si>
  <si>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</si>
  <si>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</si>
  <si>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</si>
  <si>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</si>
  <si>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</si>
  <si>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</si>
  <si>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</si>
  <si>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</si>
  <si>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</si>
  <si>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</si>
  <si>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</si>
  <si>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</si>
  <si>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</si>
  <si>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</si>
  <si>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</si>
  <si>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</si>
  <si>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</si>
  <si>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</si>
  <si>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</si>
  <si>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</si>
  <si>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</si>
  <si>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</si>
  <si>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</si>
  <si>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</si>
  <si>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</si>
  <si>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</si>
  <si>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</si>
  <si>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</si>
  <si>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</si>
  <si>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</si>
  <si>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</si>
  <si>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</si>
  <si>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</si>
  <si>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</si>
  <si>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</si>
  <si>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</si>
  <si>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</si>
  <si>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</si>
  <si>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</si>
  <si>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</si>
  <si>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</si>
  <si>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</si>
  <si>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</si>
  <si>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</si>
  <si>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</si>
  <si>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</si>
  <si>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</si>
  <si>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</si>
  <si>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</si>
  <si>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</si>
  <si>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</si>
  <si>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</si>
  <si>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</si>
  <si>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</si>
  <si>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</si>
  <si>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</si>
  <si>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</si>
  <si>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</si>
  <si>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</si>
  <si>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</si>
  <si>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</si>
  <si>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</si>
  <si>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</si>
  <si>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</si>
  <si>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</si>
  <si>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</si>
  <si>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</si>
  <si>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</si>
  <si>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</si>
  <si>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</si>
  <si>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</si>
  <si>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</si>
  <si>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</si>
  <si>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</si>
  <si>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</si>
  <si>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</si>
  <si>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</si>
  <si>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</si>
  <si>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</si>
  <si>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</si>
  <si>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</si>
  <si>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</si>
  <si>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</si>
  <si>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</si>
  <si>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</si>
  <si>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</si>
  <si>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</si>
  <si>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</si>
  <si>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</si>
  <si>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</si>
  <si>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</si>
  <si>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</si>
  <si>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</si>
  <si>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</si>
  <si>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</si>
  <si>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</si>
  <si>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</si>
  <si>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</si>
  <si>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</si>
  <si>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</si>
  <si>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</si>
  <si>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</si>
  <si>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</si>
  <si>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</si>
  <si>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</si>
  <si>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</si>
  <si>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</si>
  <si>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</si>
  <si>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</si>
  <si>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</si>
  <si>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</si>
  <si>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</si>
  <si>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</si>
  <si>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</si>
  <si>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</si>
  <si>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</si>
  <si>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</si>
  <si>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</si>
  <si>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</si>
  <si>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</si>
  <si>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</si>
  <si>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</si>
  <si>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</si>
  <si>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</si>
  <si>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</si>
  <si>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</si>
  <si>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</si>
  <si>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</si>
  <si>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</si>
  <si>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</si>
  <si>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</si>
  <si>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</si>
  <si>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</si>
  <si>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</si>
  <si>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</si>
  <si>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</si>
  <si>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</si>
  <si>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</si>
  <si>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</si>
  <si>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</si>
  <si>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</si>
  <si>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</si>
  <si>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</si>
  <si>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</si>
  <si>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</si>
  <si>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</si>
  <si>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</si>
  <si>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</si>
  <si>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</si>
  <si>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</si>
  <si>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</si>
  <si>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</si>
  <si>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</si>
  <si>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</si>
  <si>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</si>
  <si>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</si>
  <si>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</si>
  <si>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</si>
  <si>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</si>
  <si>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</si>
  <si>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</si>
  <si>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</si>
  <si>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</si>
  <si>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</si>
  <si>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</si>
  <si>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</si>
  <si>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</si>
  <si>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</si>
  <si>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</si>
  <si>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</si>
  <si>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</si>
  <si>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</si>
  <si>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</si>
  <si>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</si>
  <si>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</si>
  <si>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</si>
  <si>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</si>
  <si>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</si>
  <si>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</si>
  <si>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</si>
  <si>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</si>
  <si>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</si>
  <si>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</si>
  <si>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</si>
  <si>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</si>
  <si>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</si>
  <si>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</si>
  <si>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</si>
  <si>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</si>
  <si>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</si>
  <si>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</si>
  <si>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</si>
  <si>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</si>
  <si>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</si>
  <si>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</si>
  <si>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</si>
  <si>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</si>
  <si>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</si>
  <si>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</si>
  <si>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</si>
  <si>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</si>
  <si>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</si>
  <si>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</si>
  <si>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</si>
  <si>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</si>
  <si>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</si>
  <si>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</si>
  <si>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</si>
  <si>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</si>
  <si>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</si>
  <si>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</si>
  <si>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</si>
  <si>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</si>
  <si>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</si>
  <si>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</si>
  <si>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</si>
  <si>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</si>
  <si>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</si>
  <si>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</si>
  <si>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</si>
  <si>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</si>
  <si>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</si>
  <si>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</si>
  <si>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</si>
  <si>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</si>
  <si>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</si>
  <si>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</si>
  <si>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</si>
  <si>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</si>
  <si>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</si>
  <si>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</si>
  <si>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</si>
  <si>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</si>
  <si>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</si>
  <si>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</si>
  <si>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</si>
  <si>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</si>
  <si>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</si>
  <si>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</si>
  <si>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</si>
  <si>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</si>
  <si>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</si>
  <si>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</si>
  <si>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</si>
  <si>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</si>
  <si>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</si>
  <si>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</si>
  <si>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</si>
  <si>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</si>
  <si>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</si>
  <si>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</si>
  <si>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</si>
  <si>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</si>
  <si>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</si>
  <si>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</si>
  <si>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</si>
  <si>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</si>
  <si>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</si>
  <si>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</si>
  <si>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</si>
  <si>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</si>
  <si>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</si>
  <si>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</si>
  <si>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</si>
  <si>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</si>
  <si>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</si>
  <si>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</si>
  <si>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</si>
  <si>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</si>
  <si>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</si>
  <si>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</si>
  <si>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</si>
  <si>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</si>
  <si>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</si>
  <si>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</si>
  <si>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</si>
  <si>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</si>
  <si>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</si>
  <si>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</si>
  <si>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</si>
  <si>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</si>
  <si>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</si>
  <si>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</si>
  <si>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</si>
  <si>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</si>
  <si>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</si>
  <si>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</si>
  <si>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</si>
  <si>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</si>
  <si>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</si>
  <si>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</si>
  <si>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</si>
  <si>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</si>
  <si>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</si>
  <si>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</si>
  <si>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</si>
  <si>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</si>
  <si>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</si>
  <si>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</si>
  <si>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</si>
  <si>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</si>
  <si>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</si>
  <si>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</si>
  <si>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</si>
  <si>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</si>
  <si>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</si>
  <si>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</si>
  <si>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</si>
  <si>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</si>
  <si>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</si>
  <si>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</si>
  <si>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</si>
  <si>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</si>
  <si>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</si>
  <si>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</si>
  <si>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</si>
  <si>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</si>
  <si>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</si>
  <si>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</si>
  <si>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</si>
  <si>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</si>
  <si>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</si>
  <si>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</si>
  <si>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</si>
  <si>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</si>
  <si>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</si>
  <si>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</si>
  <si>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</si>
  <si>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</si>
  <si>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</si>
  <si>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</si>
  <si>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</si>
  <si>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</si>
  <si>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</si>
  <si>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</si>
  <si>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</si>
  <si>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</si>
  <si>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</si>
  <si>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</si>
  <si>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</si>
  <si>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</si>
  <si>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</si>
  <si>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</si>
  <si>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</si>
  <si>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</si>
  <si>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</si>
  <si>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</si>
  <si>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</si>
  <si>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</si>
  <si>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</si>
  <si>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</si>
  <si>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</si>
  <si>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</si>
  <si>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</si>
  <si>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</si>
  <si>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</si>
  <si>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</si>
  <si>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</si>
  <si>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</si>
  <si>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</si>
  <si>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</si>
  <si>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</si>
  <si>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</si>
  <si>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</si>
  <si>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</si>
  <si>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</si>
  <si>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</si>
  <si>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</si>
  <si>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</si>
  <si>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</si>
  <si>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</si>
  <si>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</si>
  <si>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</si>
  <si>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</si>
  <si>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</si>
  <si>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</si>
  <si>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</si>
  <si>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</si>
  <si>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</si>
  <si>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</si>
  <si>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</si>
  <si>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</si>
  <si>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</si>
  <si>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</si>
  <si>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</si>
  <si>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</si>
  <si>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</si>
  <si>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</si>
  <si>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</si>
  <si>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</si>
  <si>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</si>
  <si>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</si>
  <si>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</si>
  <si>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</si>
  <si>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</si>
  <si>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</si>
  <si>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</si>
  <si>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</si>
  <si>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</si>
  <si>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</si>
  <si>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</si>
  <si>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</si>
  <si>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</si>
  <si>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</si>
  <si>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</si>
  <si>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</si>
  <si>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</si>
  <si>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</si>
  <si>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</si>
  <si>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</si>
  <si>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</si>
  <si>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</si>
  <si>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</si>
  <si>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</si>
  <si>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</si>
  <si>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</si>
  <si>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</si>
  <si>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</si>
  <si>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</si>
  <si>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</si>
  <si>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</si>
  <si>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</si>
  <si>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</si>
  <si>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</si>
  <si>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</si>
  <si>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</si>
  <si>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</si>
  <si>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</si>
  <si>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</si>
  <si>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</si>
  <si>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</si>
  <si>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</si>
  <si>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</si>
  <si>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</si>
  <si>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</si>
  <si>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</si>
  <si>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</si>
  <si>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</si>
  <si>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</si>
  <si>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</si>
  <si>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</si>
  <si>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</si>
  <si>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</si>
  <si>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</si>
  <si>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</si>
  <si>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</si>
  <si>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</si>
  <si>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</si>
  <si>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</si>
  <si>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</si>
  <si>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</si>
  <si>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</si>
  <si>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</si>
  <si>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</si>
  <si>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</si>
  <si>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</si>
  <si>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</si>
  <si>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</si>
  <si>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</si>
  <si>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</si>
  <si>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</si>
  <si>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</si>
  <si>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</si>
  <si>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</si>
  <si>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</si>
  <si>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</si>
  <si>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</si>
  <si>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</si>
  <si>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</si>
  <si>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</si>
  <si>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</si>
  <si>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</si>
  <si>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</si>
  <si>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</si>
  <si>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</si>
  <si>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</si>
  <si>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</si>
  <si>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</si>
  <si>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</si>
  <si>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</si>
  <si>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</si>
  <si>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</si>
  <si>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</si>
  <si>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</si>
  <si>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</si>
  <si>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</si>
  <si>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</si>
  <si>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</si>
  <si>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</si>
  <si>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</si>
  <si>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</si>
  <si>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</si>
  <si>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</si>
  <si>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</si>
  <si>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</si>
  <si>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</si>
  <si>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</si>
  <si>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</si>
  <si>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</si>
  <si>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</si>
  <si>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</si>
  <si>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</si>
  <si>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</si>
  <si>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</si>
  <si>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</si>
  <si>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</si>
  <si>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</si>
  <si>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</si>
  <si>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</si>
  <si>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</si>
  <si>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</si>
  <si>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</si>
  <si>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</si>
  <si>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</si>
  <si>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</si>
  <si>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</si>
  <si>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</si>
  <si>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</si>
  <si>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</si>
  <si>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</si>
  <si>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</si>
  <si>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</si>
  <si>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</si>
  <si>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</si>
  <si>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</si>
  <si>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</si>
  <si>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</si>
  <si>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</si>
  <si>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</si>
  <si>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</si>
  <si>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</si>
  <si>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</si>
  <si>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</si>
  <si>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</si>
  <si>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</si>
  <si>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</si>
  <si>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</si>
  <si>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</si>
  <si>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</si>
  <si>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</si>
  <si>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</si>
  <si>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</si>
  <si>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</si>
  <si>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</si>
  <si>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</si>
  <si>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</si>
  <si>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</si>
  <si>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</si>
  <si>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</si>
  <si>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</si>
  <si>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</si>
  <si>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</si>
  <si>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</si>
  <si>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</si>
  <si>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</si>
  <si>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</si>
  <si>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</si>
  <si>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</si>
  <si>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</si>
  <si>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</si>
  <si>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</si>
  <si>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</si>
  <si>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</si>
  <si>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</si>
  <si>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</si>
  <si>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</si>
  <si>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</si>
  <si>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</si>
  <si>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</si>
  <si>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</si>
  <si>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</si>
  <si>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</si>
  <si>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</si>
  <si>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</si>
  <si>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</si>
  <si>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</si>
  <si>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</si>
  <si>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</si>
  <si>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</si>
  <si>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</si>
  <si>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</si>
  <si>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</si>
  <si>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</si>
  <si>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</si>
  <si>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</si>
  <si>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</si>
  <si>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</si>
  <si>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</si>
  <si>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</si>
  <si>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</si>
  <si>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</si>
  <si>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</si>
  <si>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</si>
  <si>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</si>
  <si>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</si>
  <si>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</si>
  <si>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</si>
  <si>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</si>
  <si>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</si>
  <si>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</si>
  <si>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</si>
  <si>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</si>
  <si>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</si>
  <si>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</si>
  <si>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</si>
  <si>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</si>
  <si>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</si>
  <si>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</si>
  <si>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</si>
  <si>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</si>
  <si>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</si>
  <si>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</si>
  <si>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</si>
  <si>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</si>
  <si>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</si>
  <si>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</si>
  <si>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</si>
  <si>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</si>
  <si>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</si>
  <si>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</si>
  <si>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</si>
  <si>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</si>
  <si>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</si>
  <si>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</si>
  <si>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</si>
  <si>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</si>
  <si>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</si>
  <si>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</si>
  <si>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</si>
  <si>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</si>
  <si>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</si>
  <si>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</si>
  <si>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</si>
  <si>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</si>
  <si>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</si>
  <si>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</si>
  <si>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</si>
  <si>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</si>
  <si>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</si>
  <si>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</si>
  <si>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</si>
  <si>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</si>
  <si>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</si>
  <si>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</si>
  <si>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</si>
  <si>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</si>
  <si>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</si>
  <si>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</si>
  <si>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</si>
  <si>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</si>
  <si>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</si>
  <si>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</si>
  <si>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</si>
  <si>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</si>
  <si>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</si>
  <si>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</si>
  <si>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</si>
  <si>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</si>
  <si>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</si>
  <si>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</si>
  <si>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</si>
  <si>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</si>
  <si>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</si>
  <si>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</si>
  <si>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</si>
  <si>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</si>
  <si>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</si>
  <si>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</si>
  <si>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</si>
  <si>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</si>
  <si>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</si>
  <si>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</si>
  <si>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</si>
  <si>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</si>
  <si>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</si>
  <si>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</si>
  <si>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</si>
  <si>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</si>
  <si>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</si>
  <si>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</si>
  <si>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</si>
  <si>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</si>
  <si>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</si>
  <si>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</si>
  <si>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</si>
  <si>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</si>
  <si>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</si>
  <si>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</si>
  <si>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</si>
  <si>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</si>
  <si>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</si>
  <si>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</si>
  <si>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</si>
  <si>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</si>
  <si>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</si>
  <si>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</si>
  <si>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</si>
  <si>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</si>
  <si>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</si>
  <si>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</si>
  <si>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</si>
  <si>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</si>
  <si>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</si>
  <si>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</si>
  <si>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</si>
  <si>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</si>
  <si>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</si>
  <si>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</si>
  <si>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</si>
  <si>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</si>
  <si>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</si>
  <si>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</si>
  <si>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</si>
  <si>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</si>
  <si>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</si>
  <si>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</si>
  <si>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</si>
  <si>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</si>
  <si>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</si>
  <si>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</si>
  <si>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</si>
  <si>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</si>
  <si>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</si>
  <si>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</si>
  <si>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</si>
  <si>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</si>
  <si>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</si>
  <si>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</si>
  <si>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</si>
  <si>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</si>
  <si>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</si>
  <si>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</si>
  <si>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</si>
  <si>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</si>
  <si>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</si>
  <si>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</si>
  <si>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</si>
  <si>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</si>
  <si>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</si>
  <si>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</si>
  <si>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</si>
  <si>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</si>
  <si>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</si>
  <si>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</si>
  <si>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</si>
  <si>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</si>
  <si>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</si>
  <si>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</si>
  <si>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</si>
  <si>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</si>
  <si>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</si>
  <si>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</si>
  <si>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</si>
  <si>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</si>
  <si>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</si>
  <si>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</si>
  <si>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</si>
  <si>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</si>
  <si>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</si>
  <si>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</si>
  <si>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</si>
  <si>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</si>
  <si>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</si>
  <si>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</si>
  <si>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</si>
  <si>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</si>
  <si>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</si>
  <si>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</si>
  <si>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</si>
  <si>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</si>
  <si>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</si>
  <si>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</si>
  <si>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</si>
  <si>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</si>
  <si>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</si>
  <si>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</si>
  <si>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</si>
  <si>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</si>
  <si>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</si>
  <si>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</si>
  <si>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</si>
  <si>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</si>
  <si>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</si>
  <si>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</si>
  <si>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</si>
  <si>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</si>
  <si>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</si>
  <si>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</si>
  <si>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</si>
  <si>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</si>
  <si>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</si>
  <si>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</si>
  <si>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</si>
  <si>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</si>
  <si>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</si>
  <si>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</si>
  <si>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</si>
  <si>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</si>
  <si>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</si>
  <si>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</si>
  <si>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</si>
  <si>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</si>
  <si>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</si>
  <si>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</si>
  <si>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</si>
  <si>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</si>
  <si>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</si>
  <si>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</si>
  <si>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</si>
  <si>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</si>
  <si>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</si>
  <si>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</si>
  <si>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</si>
  <si>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</si>
  <si>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</si>
  <si>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</si>
  <si>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</si>
  <si>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</si>
  <si>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</si>
  <si>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</si>
  <si>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</si>
  <si>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</si>
  <si>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</si>
  <si>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</si>
  <si>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</si>
  <si>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</si>
  <si>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</si>
  <si>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</si>
  <si>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</si>
  <si>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</si>
  <si>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</si>
  <si>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</si>
  <si>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</si>
  <si>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</si>
  <si>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</si>
  <si>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</si>
  <si>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</si>
  <si>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</si>
  <si>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</si>
  <si>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</si>
  <si>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</si>
  <si>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</si>
  <si>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</si>
  <si>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</si>
  <si>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</si>
  <si>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</si>
  <si>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</si>
  <si>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</si>
  <si>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</si>
  <si>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</si>
  <si>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</si>
  <si>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</si>
  <si>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</si>
  <si>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</si>
  <si>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</si>
  <si>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</si>
  <si>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</si>
  <si>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</si>
  <si>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</si>
  <si>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</si>
  <si>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</si>
  <si>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</si>
  <si>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</si>
  <si>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</si>
  <si>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</si>
  <si>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</si>
  <si>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</si>
  <si>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</si>
  <si>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</si>
  <si>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</si>
  <si>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</si>
  <si>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</si>
  <si>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</si>
  <si>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</si>
  <si>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</si>
  <si>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</si>
  <si>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</si>
  <si>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</si>
  <si>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</si>
  <si>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</si>
  <si>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</si>
  <si>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</si>
  <si>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</si>
  <si>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</si>
  <si>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</si>
  <si>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</si>
  <si>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</si>
  <si>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</si>
  <si>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</si>
  <si>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</si>
  <si>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</si>
  <si>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</si>
  <si>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</si>
  <si>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</si>
  <si>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</si>
  <si>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</si>
  <si>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</si>
  <si>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</si>
  <si>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</si>
  <si>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</si>
  <si>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</si>
  <si>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</si>
  <si>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</si>
  <si>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</si>
  <si>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</si>
  <si>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</si>
  <si>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</si>
  <si>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</si>
  <si>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</si>
  <si>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</si>
  <si>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</si>
  <si>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</si>
  <si>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</si>
  <si>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</si>
  <si>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</si>
  <si>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</si>
  <si>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</si>
  <si>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</si>
  <si>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</si>
  <si>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</si>
  <si>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</si>
  <si>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</si>
  <si>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</si>
  <si>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</si>
  <si>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</si>
  <si>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</si>
  <si>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</si>
  <si>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</si>
  <si>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</si>
  <si>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</si>
  <si>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</si>
  <si>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</si>
  <si>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</si>
  <si>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</si>
  <si>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</si>
  <si>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</si>
  <si>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</si>
  <si>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</si>
  <si>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</si>
  <si>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</si>
  <si>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</si>
  <si>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</si>
  <si>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</si>
  <si>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</si>
  <si>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</si>
  <si>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</si>
  <si>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</si>
  <si>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</si>
  <si>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</si>
  <si>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</si>
  <si>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</si>
  <si>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</si>
  <si>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</si>
  <si>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</si>
  <si>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</si>
  <si>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</si>
  <si>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</si>
  <si>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</si>
  <si>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</si>
  <si>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</si>
  <si>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</si>
  <si>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</si>
  <si>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</si>
  <si>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</si>
  <si>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</si>
  <si>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</si>
  <si>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</si>
  <si>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</si>
  <si>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</si>
  <si>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</si>
  <si>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</si>
  <si>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</si>
  <si>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</si>
  <si>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</si>
  <si>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</si>
  <si>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</si>
  <si>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</si>
  <si>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</si>
  <si>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</si>
  <si>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</si>
  <si>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</si>
  <si>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</si>
  <si>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</si>
  <si>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</si>
  <si>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</si>
  <si>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</si>
  <si>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</si>
  <si>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</si>
  <si>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</si>
  <si>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</si>
  <si>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</si>
  <si>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</si>
  <si>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</si>
  <si>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</si>
  <si>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</si>
  <si>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</si>
  <si>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</si>
  <si>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</si>
  <si>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</si>
  <si>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</si>
  <si>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</si>
  <si>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</si>
  <si>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</si>
  <si>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</si>
  <si>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</si>
  <si>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</si>
  <si>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</si>
  <si>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</si>
  <si>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</si>
  <si>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</si>
  <si>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</si>
  <si>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</si>
  <si>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</si>
  <si>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</si>
  <si>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</si>
  <si>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</si>
  <si>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</si>
  <si>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</si>
  <si>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</si>
  <si>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</si>
  <si>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</si>
  <si>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</si>
  <si>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</si>
  <si>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</si>
  <si>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</si>
  <si>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</si>
  <si>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</si>
  <si>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</si>
  <si>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</si>
  <si>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</si>
  <si>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</si>
  <si>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</si>
  <si>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</si>
  <si>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</si>
  <si>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</si>
  <si>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</si>
  <si>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</si>
  <si>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</si>
  <si>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</si>
  <si>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</si>
  <si>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</si>
  <si>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</si>
  <si>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</si>
  <si>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</si>
  <si>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</si>
  <si>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</si>
  <si>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</si>
  <si>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</si>
  <si>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</si>
  <si>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</si>
  <si>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</si>
  <si>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</si>
  <si>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</si>
  <si>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</si>
  <si>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</si>
  <si>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</si>
  <si>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</si>
  <si>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</si>
  <si>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</si>
  <si>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</si>
  <si>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</si>
  <si>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</si>
  <si>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</si>
  <si>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</si>
  <si>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</si>
  <si>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</si>
  <si>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</si>
  <si>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</si>
  <si>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</si>
  <si>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</si>
  <si>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</si>
  <si>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</si>
  <si>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</si>
  <si>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</si>
  <si>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</si>
  <si>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</si>
  <si>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</si>
  <si>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</si>
  <si>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</si>
  <si>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</si>
  <si>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</si>
  <si>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</si>
  <si>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</si>
  <si>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</si>
  <si>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</si>
  <si>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</si>
  <si>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</si>
  <si>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</si>
  <si>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</si>
  <si>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</si>
  <si>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</si>
  <si>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</si>
  <si>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</si>
  <si>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</si>
  <si>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</si>
  <si>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</si>
  <si>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</si>
  <si>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</si>
  <si>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</si>
  <si>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</si>
  <si>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</si>
  <si>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</si>
  <si>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</si>
  <si>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</si>
  <si>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</si>
  <si>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</si>
  <si>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</si>
  <si>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</si>
  <si>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</si>
  <si>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</si>
  <si>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</si>
  <si>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</si>
  <si>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</si>
  <si>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</si>
  <si>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</si>
  <si>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</si>
  <si>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</si>
  <si>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</si>
  <si>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</si>
  <si>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</si>
  <si>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</si>
  <si>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</si>
  <si>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</si>
  <si>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</si>
  <si>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</si>
  <si>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</si>
  <si>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</si>
  <si>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</si>
  <si>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</si>
  <si>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</si>
  <si>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</si>
  <si>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</si>
  <si>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</si>
  <si>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</si>
  <si>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</si>
  <si>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</si>
  <si>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</si>
  <si>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</si>
  <si>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</si>
  <si>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</si>
  <si>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</si>
  <si>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</si>
  <si>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</si>
  <si>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</si>
  <si>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</si>
  <si>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</si>
  <si>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</si>
  <si>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</si>
  <si>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</si>
  <si>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</si>
  <si>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</si>
  <si>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</si>
  <si>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</si>
  <si>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</si>
  <si>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</si>
  <si>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</si>
  <si>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</si>
  <si>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</si>
  <si>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</si>
  <si>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</si>
  <si>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</si>
  <si>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</si>
  <si>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</si>
  <si>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</si>
  <si>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</si>
  <si>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</si>
  <si>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</si>
  <si>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</si>
  <si>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</si>
  <si>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</si>
  <si>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</si>
  <si>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</si>
  <si>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</si>
  <si>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</si>
  <si>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</si>
  <si>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</si>
  <si>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</si>
  <si>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</si>
  <si>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</si>
  <si>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</si>
  <si>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</si>
  <si>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</si>
  <si>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</si>
  <si>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</si>
  <si>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</si>
  <si>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</si>
  <si>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</si>
  <si>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</si>
  <si>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</si>
  <si>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</si>
  <si>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</si>
  <si>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</si>
  <si>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</si>
  <si>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</si>
  <si>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</si>
  <si>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</si>
  <si>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</si>
  <si>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</si>
  <si>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</si>
  <si>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</si>
  <si>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</si>
  <si>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</si>
  <si>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</si>
  <si>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</si>
  <si>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</si>
  <si>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</si>
  <si>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</si>
  <si>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</si>
  <si>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</si>
  <si>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</si>
  <si>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</si>
  <si>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</si>
  <si>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</si>
  <si>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</si>
  <si>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</si>
  <si>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</si>
  <si>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</si>
  <si>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</si>
  <si>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</si>
  <si>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</si>
  <si>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</si>
  <si>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</si>
  <si>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</si>
  <si>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</si>
  <si>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</si>
  <si>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</si>
  <si>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</si>
  <si>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</si>
  <si>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</si>
  <si>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</si>
  <si>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</si>
  <si>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</si>
  <si>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</si>
  <si>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</si>
  <si>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</si>
  <si>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</si>
  <si>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</si>
  <si>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</si>
  <si>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</si>
  <si>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</si>
  <si>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</si>
  <si>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</si>
  <si>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</si>
  <si>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</si>
  <si>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</si>
  <si>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</si>
  <si>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</si>
  <si>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</si>
  <si>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</si>
  <si>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</si>
  <si>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</si>
  <si>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</si>
  <si>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</si>
  <si>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</si>
  <si>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</si>
  <si>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</si>
  <si>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</si>
  <si>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</si>
  <si>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</si>
  <si>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</si>
  <si>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</si>
  <si>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</si>
  <si>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</si>
  <si>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</si>
  <si>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</si>
  <si>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</si>
  <si>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</si>
  <si>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</si>
  <si>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</si>
  <si>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</si>
  <si>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</si>
  <si>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</si>
  <si>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</si>
  <si>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</si>
  <si>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</si>
  <si>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</si>
  <si>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</si>
  <si>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</si>
  <si>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</si>
  <si>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</si>
  <si>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</si>
  <si>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</si>
  <si>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</si>
  <si>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</si>
  <si>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</si>
  <si>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</si>
  <si>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</si>
  <si>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</si>
  <si>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</si>
  <si>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</si>
  <si>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</si>
  <si>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</si>
  <si>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</si>
  <si>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</si>
  <si>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</si>
  <si>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</si>
  <si>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</si>
  <si>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</si>
  <si>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</si>
  <si>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</si>
  <si>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</si>
  <si>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</si>
  <si>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</si>
  <si>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</si>
  <si>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</si>
  <si>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</si>
  <si>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</si>
  <si>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</si>
  <si>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</si>
  <si>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</si>
  <si>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</si>
  <si>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</si>
  <si>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</si>
  <si>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</si>
  <si>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</si>
  <si>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</si>
  <si>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</si>
  <si>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</si>
  <si>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</si>
  <si>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</si>
  <si>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</si>
  <si>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</si>
  <si>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</si>
  <si>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</si>
  <si>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</si>
  <si>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</si>
  <si>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</si>
  <si>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</si>
  <si>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</si>
  <si>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</si>
  <si>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</si>
  <si>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</si>
  <si>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</si>
  <si>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</si>
  <si>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</si>
  <si>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</si>
  <si>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</si>
  <si>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</si>
  <si>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</si>
  <si>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</si>
  <si>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</si>
  <si>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</si>
  <si>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</si>
  <si>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</si>
  <si>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</si>
  <si>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</si>
  <si>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</si>
  <si>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</si>
  <si>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</si>
  <si>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</si>
  <si>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</si>
  <si>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</si>
  <si>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</si>
  <si>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</si>
  <si>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</si>
  <si>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</si>
  <si>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</si>
  <si>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</si>
  <si>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</si>
  <si>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</si>
  <si>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</si>
  <si>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</si>
  <si>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</si>
  <si>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</si>
  <si>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</si>
  <si>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</si>
  <si>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</si>
  <si>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</si>
  <si>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</si>
  <si>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</si>
  <si>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</si>
  <si>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</si>
  <si>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</si>
  <si>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</si>
  <si>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</si>
  <si>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</si>
  <si>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</si>
  <si>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</si>
  <si>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</si>
  <si>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</si>
  <si>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</si>
  <si>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</si>
  <si>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</si>
  <si>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</si>
  <si>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</si>
  <si>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</si>
  <si>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</si>
  <si>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</si>
  <si>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</si>
  <si>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</si>
  <si>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</si>
  <si>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</si>
  <si>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</si>
  <si>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</si>
  <si>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</si>
  <si>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</si>
  <si>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</si>
  <si>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</si>
  <si>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</si>
  <si>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</si>
  <si>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</si>
  <si>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</si>
  <si>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</si>
  <si>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</si>
  <si>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</si>
  <si>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</si>
  <si>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</si>
  <si>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</si>
  <si>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</si>
  <si>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</si>
  <si>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</si>
  <si>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</si>
  <si>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</si>
  <si>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</si>
  <si>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</si>
  <si>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</si>
  <si>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</si>
  <si>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</si>
  <si>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</si>
  <si>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</si>
  <si>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</si>
  <si>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</si>
  <si>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</si>
  <si>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</si>
  <si>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</si>
  <si>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</si>
  <si>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</si>
  <si>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</si>
  <si>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</si>
  <si>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</si>
  <si>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</si>
  <si>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</si>
  <si>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</si>
  <si>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</si>
  <si>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</si>
  <si>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</si>
  <si>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</si>
  <si>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</si>
  <si>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</si>
  <si>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</si>
  <si>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</si>
  <si>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</si>
  <si>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</si>
  <si>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</si>
  <si>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</si>
  <si>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</si>
  <si>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</si>
  <si>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</si>
  <si>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</si>
  <si>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</si>
  <si>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</si>
  <si>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</si>
  <si>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</si>
  <si>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</si>
  <si>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</si>
  <si>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</si>
  <si>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</si>
  <si>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</si>
  <si>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</si>
  <si>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</si>
  <si>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</si>
  <si>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</si>
  <si>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</si>
  <si>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</si>
  <si>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</si>
  <si>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</si>
  <si>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</si>
  <si>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</si>
  <si>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</si>
  <si>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</si>
  <si>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</si>
  <si>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</si>
  <si>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</si>
  <si>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</si>
  <si>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</si>
  <si>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</si>
  <si>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</si>
  <si>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</si>
  <si>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</si>
  <si>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</si>
  <si>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</si>
  <si>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</si>
  <si>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</si>
  <si>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</si>
  <si>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</si>
  <si>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</si>
  <si>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</si>
  <si>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</si>
  <si>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</si>
  <si>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</si>
  <si>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</si>
  <si>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</si>
  <si>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</si>
  <si>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</si>
  <si>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</si>
  <si>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</si>
  <si>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</si>
  <si>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</si>
  <si>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</si>
  <si>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</si>
  <si>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</si>
  <si>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</si>
  <si>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</si>
  <si>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</si>
  <si>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</si>
  <si>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</si>
  <si>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</si>
  <si>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</si>
  <si>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</si>
  <si>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</si>
  <si>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</si>
  <si>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</si>
  <si>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</si>
  <si>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</si>
  <si>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</si>
  <si>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</si>
  <si>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</si>
  <si>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</si>
  <si>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</si>
  <si>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</si>
  <si>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</si>
  <si>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</si>
  <si>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</si>
  <si>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</si>
  <si>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</si>
  <si>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</si>
  <si>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</si>
  <si>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</si>
  <si>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</si>
  <si>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</si>
  <si>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</si>
  <si>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</si>
  <si>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</si>
  <si>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</si>
  <si>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</si>
  <si>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</si>
  <si>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</si>
  <si>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</si>
  <si>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</si>
  <si>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</si>
  <si>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</si>
  <si>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</si>
  <si>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</si>
  <si>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</si>
  <si>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</si>
  <si>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</si>
  <si>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</si>
  <si>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</si>
  <si>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</si>
  <si>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</si>
  <si>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</si>
  <si>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</si>
  <si>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</si>
  <si>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</si>
  <si>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</si>
  <si>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</si>
  <si>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</si>
  <si>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</si>
  <si>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</si>
  <si>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</si>
  <si>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</si>
  <si>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</si>
  <si>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</si>
  <si>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</si>
  <si>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</si>
  <si>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</si>
  <si>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</si>
  <si>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</si>
  <si>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</si>
  <si>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</si>
  <si>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</si>
  <si>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</si>
  <si>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</si>
  <si>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</si>
  <si>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</si>
  <si>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</si>
  <si>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</si>
  <si>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</si>
  <si>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</si>
  <si>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</si>
  <si>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</si>
  <si>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</si>
  <si>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</si>
  <si>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</si>
  <si>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</si>
  <si>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</si>
  <si>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</si>
  <si>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</si>
  <si>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</si>
  <si>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</si>
  <si>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</si>
  <si>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</si>
  <si>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</si>
  <si>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</si>
  <si>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</si>
  <si>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</si>
  <si>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</si>
  <si>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</si>
  <si>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</si>
  <si>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</si>
  <si>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</si>
  <si>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</si>
  <si>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</si>
  <si>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</si>
  <si>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</si>
  <si>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</si>
  <si>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</si>
  <si>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</si>
  <si>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</si>
  <si>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</si>
  <si>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</si>
  <si>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</si>
  <si>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</si>
  <si>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</si>
  <si>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</si>
  <si>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</si>
  <si>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</si>
  <si>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</si>
  <si>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</si>
  <si>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</si>
  <si>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</si>
  <si>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</si>
  <si>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</si>
  <si>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</si>
  <si>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</si>
  <si>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</si>
  <si>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</si>
  <si>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</si>
  <si>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</si>
  <si>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</si>
  <si>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</si>
  <si>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</si>
  <si>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</si>
  <si>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</si>
  <si>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</si>
  <si>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</si>
  <si>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</si>
  <si>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</si>
  <si>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</si>
  <si>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</si>
  <si>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</si>
  <si>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</si>
  <si>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</si>
  <si>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</si>
  <si>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</si>
  <si>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</si>
  <si>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</si>
  <si>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</si>
  <si>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</si>
  <si>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</si>
  <si>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</si>
  <si>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</si>
  <si>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</si>
  <si>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</si>
  <si>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</si>
  <si>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</si>
  <si>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</si>
  <si>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</si>
  <si>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</si>
  <si>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</si>
  <si>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</si>
  <si>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</si>
  <si>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</si>
  <si>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</si>
  <si>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</si>
  <si>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</si>
  <si>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</si>
  <si>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</si>
  <si>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</si>
  <si>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</si>
  <si>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</si>
  <si>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</si>
  <si>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</si>
  <si>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</si>
  <si>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</si>
  <si>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</si>
  <si>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</si>
  <si>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</si>
  <si>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</si>
  <si>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</si>
  <si>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</si>
  <si>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</si>
  <si>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</si>
  <si>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</si>
  <si>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</si>
  <si>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</si>
  <si>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</si>
  <si>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</si>
  <si>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</si>
  <si>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</si>
  <si>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</si>
  <si>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</si>
  <si>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</si>
  <si>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</si>
  <si>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</si>
  <si>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</si>
  <si>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</si>
  <si>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</si>
  <si>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</si>
  <si>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</si>
  <si>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</si>
  <si>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</si>
  <si>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</si>
  <si>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</si>
  <si>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</si>
  <si>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</si>
  <si>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</si>
  <si>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</si>
  <si>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</si>
  <si>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</si>
  <si>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</si>
  <si>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</si>
  <si>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</si>
  <si>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</si>
  <si>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</si>
  <si>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</si>
  <si>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</si>
  <si>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</si>
  <si>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</si>
  <si>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</si>
  <si>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</si>
  <si>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</si>
  <si>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</si>
  <si>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</si>
  <si>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</si>
  <si>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</si>
  <si>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</si>
  <si>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</si>
  <si>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</si>
  <si>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</si>
  <si>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</si>
  <si>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</si>
  <si>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</si>
  <si>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</si>
  <si>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</si>
  <si>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</si>
  <si>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</si>
  <si>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</si>
  <si>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</si>
  <si>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</si>
  <si>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</si>
  <si>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</si>
  <si>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</si>
  <si>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</si>
  <si>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</si>
  <si>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</si>
  <si>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</si>
  <si>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</si>
  <si>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</si>
  <si>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</si>
  <si>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</si>
  <si>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</si>
  <si>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</si>
  <si>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</si>
  <si>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</si>
  <si>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</si>
  <si>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</si>
  <si>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</si>
  <si>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</si>
  <si>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</si>
  <si>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</si>
  <si>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</si>
  <si>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</si>
  <si>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</si>
  <si>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</si>
  <si>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</si>
  <si>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</si>
  <si>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</si>
  <si>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</si>
  <si>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</si>
  <si>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</si>
  <si>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</si>
  <si>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</si>
  <si>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</si>
  <si>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</si>
  <si>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</si>
  <si>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</si>
  <si>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</si>
  <si>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</si>
  <si>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</si>
  <si>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</si>
  <si>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</si>
  <si>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</si>
  <si>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</si>
  <si>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</si>
  <si>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</si>
  <si>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</si>
  <si>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</si>
  <si>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</si>
  <si>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</si>
  <si>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</si>
  <si>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</si>
  <si>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</si>
  <si>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</si>
  <si>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</si>
  <si>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</si>
  <si>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</si>
  <si>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</si>
  <si>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</si>
  <si>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</si>
  <si>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</si>
  <si>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</si>
  <si>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</si>
  <si>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</si>
  <si>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</si>
  <si>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</si>
  <si>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</si>
  <si>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</si>
  <si>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</si>
  <si>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</si>
  <si>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</si>
  <si>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</si>
  <si>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</si>
  <si>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</si>
  <si>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</si>
  <si>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</si>
  <si>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</si>
  <si>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</si>
  <si>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</si>
  <si>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</si>
  <si>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</si>
  <si>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</si>
  <si>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</si>
  <si>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</si>
  <si>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</si>
  <si>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</si>
  <si>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</si>
  <si>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</si>
  <si>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</si>
  <si>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</si>
  <si>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</si>
  <si>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</si>
  <si>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</si>
  <si>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</si>
  <si>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</si>
  <si>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</si>
  <si>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</si>
  <si>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</si>
  <si>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</si>
  <si>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</si>
  <si>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</si>
  <si>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</si>
  <si>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</si>
  <si>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</si>
  <si>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</si>
  <si>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</si>
  <si>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</si>
  <si>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</si>
  <si>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</si>
  <si>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</si>
  <si>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</si>
  <si>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</si>
  <si>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</si>
  <si>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</si>
  <si>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</si>
  <si>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</si>
  <si>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</si>
  <si>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</si>
  <si>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</si>
  <si>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</si>
  <si>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</si>
  <si>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</si>
  <si>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</si>
  <si>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</si>
  <si>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</si>
  <si>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</si>
  <si>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</si>
  <si>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</si>
  <si>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</si>
  <si>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</si>
  <si>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</si>
  <si>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</si>
  <si>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</si>
  <si>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</si>
  <si>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</si>
  <si>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</si>
  <si>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</si>
  <si>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</si>
  <si>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</si>
  <si>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</si>
  <si>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</si>
  <si>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</si>
  <si>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</si>
  <si>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</si>
  <si>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</si>
  <si>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</si>
  <si>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</si>
  <si>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</si>
  <si>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</si>
  <si>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</si>
  <si>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</si>
  <si>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</si>
  <si>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</si>
  <si>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</si>
  <si>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</si>
  <si>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</si>
  <si>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</si>
  <si>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</si>
  <si>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</si>
  <si>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</si>
  <si>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</si>
  <si>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</si>
  <si>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</si>
  <si>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</si>
  <si>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</si>
  <si>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</si>
  <si>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</si>
  <si>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</si>
  <si>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</si>
  <si>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</si>
  <si>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</si>
  <si>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</si>
  <si>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</si>
  <si>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</si>
  <si>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</si>
  <si>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</si>
  <si>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</si>
  <si>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</si>
  <si>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</si>
  <si>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</si>
  <si>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</si>
  <si>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</si>
  <si>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</si>
  <si>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</si>
  <si>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</si>
  <si>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</si>
  <si>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</si>
  <si>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</si>
  <si>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</si>
  <si>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</si>
  <si>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</si>
  <si>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</si>
  <si>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</si>
  <si>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</si>
  <si>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</si>
  <si>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</si>
  <si>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</si>
  <si>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</si>
  <si>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</si>
  <si>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</si>
  <si>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</si>
  <si>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</si>
  <si>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</si>
  <si>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</si>
  <si>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</si>
  <si>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</si>
  <si>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</si>
  <si>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</si>
  <si>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</si>
  <si>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</si>
  <si>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</si>
  <si>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</si>
  <si>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</si>
  <si>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</si>
  <si>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</si>
  <si>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</si>
  <si>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</si>
  <si>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</si>
  <si>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</si>
  <si>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</si>
  <si>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</si>
  <si>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</si>
  <si>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</si>
  <si>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</si>
  <si>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</si>
  <si>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</si>
  <si>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</si>
  <si>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</si>
  <si>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</si>
  <si>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</si>
  <si>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</si>
  <si>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</si>
  <si>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</si>
  <si>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</si>
  <si>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</si>
  <si>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</si>
  <si>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</si>
  <si>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</si>
  <si>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</si>
  <si>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</si>
  <si>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</si>
  <si>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</si>
  <si>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</si>
  <si>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</si>
  <si>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</si>
  <si>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</si>
  <si>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</si>
  <si>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</si>
  <si>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</si>
  <si>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</si>
  <si>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</si>
  <si>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</si>
  <si>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</si>
  <si>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</si>
  <si>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</si>
  <si>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</si>
  <si>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</si>
  <si>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</si>
  <si>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</si>
  <si>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</si>
  <si>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</si>
  <si>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</si>
  <si>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</si>
  <si>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</si>
  <si>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</si>
  <si>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</si>
  <si>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</si>
  <si>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</si>
  <si>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</si>
  <si>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</si>
  <si>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</si>
  <si>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</si>
  <si>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</si>
  <si>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</si>
  <si>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</si>
  <si>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</si>
  <si>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</si>
  <si>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</si>
  <si>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</si>
  <si>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</si>
  <si>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</si>
  <si>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</si>
  <si>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</si>
  <si>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</si>
  <si>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</si>
  <si>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</si>
  <si>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</si>
  <si>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</si>
  <si>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</si>
  <si>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</si>
  <si>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</si>
  <si>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</si>
  <si>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</si>
  <si>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</si>
  <si>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</si>
  <si>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</si>
  <si>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</si>
  <si>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</si>
  <si>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</si>
  <si>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</si>
  <si>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</si>
  <si>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</si>
  <si>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</si>
  <si>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</si>
  <si>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</si>
  <si>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</si>
  <si>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</si>
  <si>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</si>
  <si>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</si>
  <si>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</si>
  <si>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</si>
  <si>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</si>
  <si>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</si>
  <si>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</si>
  <si>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</si>
  <si>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</si>
  <si>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</si>
  <si>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</si>
  <si>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</si>
  <si>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</si>
  <si>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</si>
  <si>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</si>
  <si>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</si>
  <si>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</si>
  <si>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</si>
  <si>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</si>
  <si>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</si>
  <si>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</si>
  <si>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</si>
  <si>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</si>
  <si>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</si>
  <si>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</si>
  <si>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</si>
  <si>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</si>
  <si>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</si>
  <si>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</si>
  <si>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</si>
  <si>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</si>
  <si>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</si>
  <si>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</si>
  <si>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</si>
  <si>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</si>
  <si>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</si>
  <si>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</si>
  <si>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</si>
  <si>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</si>
  <si>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</si>
  <si>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</si>
  <si>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</si>
  <si>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</si>
  <si>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</si>
  <si>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</si>
  <si>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</si>
  <si>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</si>
  <si>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</si>
  <si>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</si>
  <si>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</si>
  <si>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</si>
  <si>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</si>
  <si>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</si>
  <si>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</si>
  <si>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</si>
  <si>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</si>
  <si>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</si>
  <si>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</si>
  <si>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</si>
  <si>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</si>
  <si>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</si>
  <si>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</si>
  <si>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</si>
  <si>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</si>
  <si>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</si>
  <si>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</si>
  <si>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</si>
  <si>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</si>
  <si>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</si>
  <si>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</si>
  <si>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</si>
  <si>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</si>
  <si>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</si>
  <si>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</si>
  <si>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</si>
  <si>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</si>
  <si>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</si>
  <si>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</si>
  <si>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</si>
  <si>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</si>
  <si>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</si>
  <si>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</si>
  <si>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</si>
  <si>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</si>
  <si>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</si>
  <si>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</si>
  <si>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</si>
  <si>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</si>
  <si>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</si>
  <si>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</si>
  <si>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</si>
  <si>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</si>
  <si>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</si>
  <si>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</si>
  <si>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</si>
  <si>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</si>
  <si>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</si>
  <si>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</si>
  <si>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</si>
  <si>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</si>
  <si>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</si>
  <si>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</si>
  <si>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</si>
  <si>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</si>
  <si>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</si>
  <si>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</si>
  <si>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</si>
  <si>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</si>
  <si>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</si>
  <si>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</si>
  <si>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</si>
  <si>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</si>
  <si>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</si>
  <si>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</si>
  <si>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</si>
  <si>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</si>
  <si>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</si>
  <si>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</si>
  <si>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</si>
  <si>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</si>
  <si>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</si>
  <si>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</si>
  <si>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</si>
  <si>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</si>
  <si>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</si>
  <si>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</si>
  <si>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</si>
  <si>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</si>
  <si>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</si>
  <si>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</si>
  <si>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</si>
  <si>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</si>
  <si>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</si>
  <si>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</si>
  <si>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</si>
  <si>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</si>
  <si>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</si>
  <si>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</si>
  <si>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</si>
  <si>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</si>
  <si>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</si>
  <si>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</si>
  <si>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</si>
  <si>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</si>
  <si>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</si>
  <si>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</si>
  <si>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</si>
  <si>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</si>
  <si>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</si>
  <si>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</si>
  <si>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</si>
  <si>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</si>
  <si>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</si>
  <si>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</si>
  <si>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</si>
  <si>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</si>
  <si>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</si>
  <si>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</si>
  <si>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</si>
  <si>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</si>
  <si>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</si>
  <si>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</si>
  <si>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</si>
  <si>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</si>
  <si>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</si>
  <si>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</si>
  <si>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</si>
  <si>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</si>
  <si>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</si>
  <si>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</si>
  <si>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</si>
  <si>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</si>
  <si>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</si>
  <si>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</si>
  <si>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</si>
  <si>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</si>
  <si>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</si>
  <si>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</si>
  <si>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</si>
  <si>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</si>
  <si>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</si>
  <si>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</si>
  <si>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</si>
  <si>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</si>
  <si>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</si>
  <si>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</si>
  <si>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</si>
  <si>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</si>
  <si>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</si>
  <si>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</si>
  <si>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</si>
  <si>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</si>
  <si>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</si>
  <si>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</si>
  <si>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</si>
  <si>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</si>
  <si>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</si>
  <si>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</si>
  <si>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</si>
  <si>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</si>
  <si>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</si>
  <si>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</si>
  <si>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</si>
  <si>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</si>
  <si>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</si>
  <si>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</si>
  <si>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</si>
  <si>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</si>
  <si>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</si>
  <si>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</si>
  <si>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</si>
  <si>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</si>
  <si>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</si>
  <si>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</si>
  <si>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</si>
  <si>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</si>
  <si>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</si>
  <si>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</si>
  <si>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</si>
  <si>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</si>
  <si>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</si>
  <si>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</si>
  <si>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</si>
  <si>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</si>
  <si>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</si>
  <si>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</si>
  <si>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</si>
  <si>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</si>
  <si>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</si>
  <si>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</si>
  <si>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</si>
  <si>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</si>
  <si>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</si>
  <si>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</si>
  <si>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</si>
  <si>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</si>
  <si>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</si>
  <si>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</si>
  <si>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</si>
  <si>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</si>
  <si>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</si>
  <si>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</si>
  <si>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</si>
  <si>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</si>
  <si>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</si>
  <si>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</si>
  <si>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</si>
  <si>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</si>
  <si>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</si>
  <si>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</si>
  <si>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</si>
  <si>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</si>
  <si>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</si>
  <si>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</si>
  <si>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</si>
  <si>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</si>
  <si>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</si>
  <si>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</si>
  <si>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</si>
  <si>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</si>
  <si>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</si>
  <si>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</si>
  <si>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</si>
  <si>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</si>
  <si>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</si>
  <si>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</si>
  <si>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</si>
  <si>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</si>
  <si>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</si>
  <si>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</si>
  <si>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</si>
  <si>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</si>
  <si>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</si>
  <si>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</si>
  <si>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</si>
  <si>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</si>
  <si>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</si>
  <si>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</si>
  <si>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</si>
  <si>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</si>
  <si>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</si>
  <si>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</si>
  <si>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</si>
  <si>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</si>
  <si>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</si>
  <si>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</si>
  <si>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</si>
  <si>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</si>
  <si>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</si>
  <si>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</si>
  <si>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</si>
  <si>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</si>
  <si>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</si>
  <si>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</si>
  <si>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</si>
  <si>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</si>
  <si>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</si>
  <si>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</si>
  <si>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</si>
  <si>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</si>
  <si>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</si>
  <si>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</si>
  <si>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</si>
  <si>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</si>
  <si>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</si>
  <si>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</si>
  <si>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</si>
  <si>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</si>
  <si>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</si>
  <si>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</si>
  <si>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</si>
  <si>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</si>
  <si>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</si>
  <si>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</si>
  <si>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</si>
  <si>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</si>
  <si>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</si>
  <si>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</si>
  <si>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</si>
  <si>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</si>
  <si>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</si>
  <si>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</si>
  <si>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</si>
  <si>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</si>
  <si>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</si>
  <si>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</si>
  <si>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</si>
  <si>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</si>
  <si>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</si>
  <si>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</si>
  <si>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</si>
  <si>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</si>
  <si>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</si>
  <si>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</si>
  <si>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</si>
  <si>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</si>
  <si>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</si>
  <si>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</si>
  <si>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</si>
  <si>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</si>
  <si>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</si>
  <si>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</si>
  <si>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</si>
  <si>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</si>
  <si>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</si>
  <si>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</si>
  <si>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</si>
  <si>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</si>
  <si>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</si>
  <si>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</si>
  <si>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</si>
  <si>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</si>
  <si>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</si>
  <si>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</si>
  <si>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</si>
  <si>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</si>
  <si>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</si>
  <si>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</si>
  <si>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</si>
  <si>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</si>
  <si>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</si>
  <si>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</si>
  <si>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</si>
  <si>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</si>
  <si>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</si>
  <si>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</si>
  <si>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</si>
  <si>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</si>
  <si>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</si>
  <si>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</si>
  <si>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</si>
  <si>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</si>
  <si>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</si>
  <si>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</si>
  <si>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</si>
  <si>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</si>
  <si>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</si>
  <si>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</si>
  <si>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</si>
  <si>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</si>
  <si>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</si>
  <si>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</si>
  <si>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</si>
  <si>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</si>
  <si>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</si>
  <si>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</si>
  <si>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</si>
  <si>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</si>
  <si>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</si>
  <si>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</si>
  <si>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</si>
  <si>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</si>
  <si>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</si>
  <si>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</si>
  <si>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</si>
  <si>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</si>
  <si>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</si>
  <si>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</si>
  <si>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</si>
  <si>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</si>
  <si>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</si>
  <si>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</si>
  <si>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</si>
  <si>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</si>
  <si>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</si>
  <si>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</si>
  <si>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</si>
  <si>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</si>
  <si>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</si>
  <si>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</si>
  <si>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</si>
  <si>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</si>
  <si>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</si>
  <si>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</si>
  <si>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</si>
  <si>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</si>
  <si>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</si>
  <si>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</si>
  <si>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</si>
  <si>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</si>
  <si>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</si>
  <si>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</si>
  <si>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</si>
  <si>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</si>
  <si>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</si>
  <si>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</si>
  <si>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</si>
  <si>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</si>
  <si>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</si>
  <si>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</si>
  <si>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</si>
  <si>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</si>
  <si>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</si>
  <si>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</si>
  <si>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</si>
  <si>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</si>
  <si>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</si>
  <si>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</si>
  <si>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</si>
  <si>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</si>
  <si>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</si>
  <si>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</si>
  <si>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</si>
  <si>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</si>
  <si>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</si>
  <si>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</si>
  <si>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</si>
  <si>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</si>
  <si>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</si>
  <si>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</si>
  <si>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</si>
  <si>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</si>
  <si>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</si>
  <si>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</si>
  <si>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</si>
  <si>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</si>
  <si>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</si>
  <si>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</si>
  <si>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</si>
  <si>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</si>
  <si>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</si>
  <si>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</si>
  <si>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</si>
  <si>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</si>
  <si>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</si>
  <si>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</si>
  <si>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</si>
  <si>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</si>
  <si>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</si>
  <si>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</si>
  <si>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</si>
  <si>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</si>
  <si>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</si>
  <si>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</si>
  <si>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</si>
  <si>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</si>
  <si>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</si>
  <si>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</si>
  <si>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</si>
  <si>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</si>
  <si>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</si>
  <si>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</si>
  <si>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</si>
  <si>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</si>
  <si>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</si>
  <si>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</si>
  <si>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</si>
  <si>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</si>
  <si>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</si>
  <si>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</si>
  <si>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</si>
  <si>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</si>
  <si>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</si>
  <si>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</si>
  <si>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</si>
  <si>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</si>
  <si>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</si>
  <si>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</si>
  <si>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</si>
  <si>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</si>
  <si>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</si>
  <si>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</si>
  <si>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</si>
  <si>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</si>
  <si>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</si>
  <si>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</si>
  <si>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</si>
  <si>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</si>
  <si>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</si>
  <si>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</si>
  <si>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</si>
  <si>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</si>
  <si>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</si>
  <si>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</si>
  <si>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</si>
  <si>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</si>
  <si>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</si>
  <si>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</si>
  <si>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</si>
  <si>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</si>
  <si>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</si>
  <si>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</si>
  <si>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</si>
  <si>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</si>
  <si>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</si>
  <si>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</si>
  <si>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</si>
  <si>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</si>
  <si>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</si>
  <si>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</si>
  <si>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</si>
  <si>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</si>
  <si>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</si>
  <si>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</si>
  <si>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</si>
  <si>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</si>
  <si>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</si>
  <si>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</si>
  <si>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</si>
  <si>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</si>
  <si>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</si>
  <si>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</si>
  <si>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</si>
  <si>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</si>
  <si>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</si>
  <si>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</si>
  <si>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</si>
  <si>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</si>
  <si>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</si>
  <si>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</si>
  <si>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</si>
  <si>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</si>
  <si>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</si>
  <si>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</si>
  <si>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</si>
  <si>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</si>
  <si>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</si>
  <si>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</si>
  <si>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</si>
  <si>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</si>
  <si>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</si>
  <si>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</si>
  <si>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</si>
  <si>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</si>
  <si>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</si>
  <si>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</si>
  <si>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</si>
  <si>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</si>
  <si>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</si>
  <si>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</si>
  <si>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</si>
  <si>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</si>
  <si>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</si>
  <si>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</si>
  <si>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</si>
  <si>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</si>
  <si>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</si>
  <si>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</si>
  <si>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</si>
  <si>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</si>
  <si>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</si>
  <si>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</si>
  <si>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</si>
  <si>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</si>
  <si>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</si>
  <si>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</si>
  <si>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</si>
  <si>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</si>
  <si>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</si>
  <si>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</si>
  <si>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</si>
  <si>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</si>
  <si>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</si>
  <si>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</si>
  <si>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</si>
  <si>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</si>
  <si>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</si>
  <si>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</si>
  <si>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</si>
  <si>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</si>
  <si>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</si>
  <si>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</si>
  <si>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</si>
  <si>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</si>
  <si>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</si>
  <si>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</si>
  <si>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</si>
  <si>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</si>
  <si>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</si>
  <si>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</si>
  <si>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</si>
  <si>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</si>
  <si>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</si>
  <si>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</si>
  <si>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</si>
  <si>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</si>
  <si>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</si>
  <si>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</si>
  <si>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</si>
  <si>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</si>
  <si>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</si>
  <si>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</si>
  <si>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</si>
  <si>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</si>
  <si>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</si>
  <si>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</si>
  <si>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</si>
  <si>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</si>
  <si>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</si>
  <si>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</si>
  <si>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</si>
  <si>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</si>
  <si>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</si>
  <si>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</si>
  <si>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</si>
  <si>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</si>
  <si>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</si>
  <si>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</si>
  <si>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</si>
  <si>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</si>
  <si>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</si>
  <si>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</si>
  <si>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</si>
  <si>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</si>
  <si>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</si>
  <si>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</si>
  <si>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</si>
  <si>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</si>
  <si>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</si>
  <si>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</si>
  <si>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</si>
  <si>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</si>
  <si>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</si>
  <si>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</si>
  <si>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</si>
  <si>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</si>
  <si>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</si>
  <si>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</si>
  <si>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</si>
  <si>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</si>
  <si>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</si>
  <si>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</si>
  <si>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</si>
  <si>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</si>
  <si>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</si>
  <si>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</si>
  <si>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</si>
  <si>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</si>
  <si>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</si>
  <si>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</si>
  <si>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</si>
  <si>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</si>
  <si>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</si>
  <si>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</si>
  <si>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</si>
  <si>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</si>
  <si>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</si>
  <si>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</si>
  <si>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</si>
  <si>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</si>
  <si>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</si>
  <si>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</si>
  <si>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</si>
  <si>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</si>
  <si>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</si>
  <si>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</si>
  <si>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</si>
  <si>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</si>
  <si>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</si>
  <si>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</si>
  <si>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</si>
  <si>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</si>
  <si>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</si>
  <si>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</si>
  <si>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</si>
  <si>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</si>
  <si>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</si>
  <si>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</si>
  <si>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</si>
  <si>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</si>
  <si>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</si>
  <si>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</si>
  <si>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</si>
  <si>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</si>
  <si>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</si>
  <si>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</si>
  <si>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</si>
  <si>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</si>
  <si>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</si>
  <si>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</si>
  <si>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</si>
  <si>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</si>
  <si>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</si>
  <si>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</si>
  <si>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</si>
  <si>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</si>
  <si>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</si>
  <si>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</si>
  <si>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</si>
  <si>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</si>
  <si>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</si>
  <si>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</si>
  <si>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</si>
  <si>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</si>
  <si>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</si>
  <si>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</si>
  <si>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</si>
  <si>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</si>
  <si>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</si>
  <si>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</si>
  <si>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</si>
  <si>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</si>
  <si>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</si>
  <si>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</si>
  <si>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</si>
  <si>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</si>
  <si>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</si>
  <si>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</si>
  <si>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</si>
  <si>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</si>
  <si>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</si>
  <si>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</si>
  <si>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</si>
  <si>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</si>
  <si>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</si>
  <si>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</si>
  <si>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</si>
  <si>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</si>
  <si>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</si>
  <si>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</si>
  <si>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</si>
  <si>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</si>
  <si>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</si>
  <si>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</si>
  <si>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</si>
  <si>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</si>
  <si>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</si>
  <si>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</si>
  <si>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</si>
  <si>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</si>
  <si>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</si>
  <si>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</si>
  <si>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</si>
  <si>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</si>
  <si>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</si>
  <si>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</si>
  <si>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</si>
  <si>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</si>
  <si>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</si>
  <si>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</si>
  <si>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</si>
  <si>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</si>
  <si>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</si>
  <si>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</si>
  <si>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</si>
  <si>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</si>
  <si>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</si>
  <si>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</si>
  <si>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</si>
  <si>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</si>
  <si>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</si>
  <si>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</si>
  <si>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</si>
  <si>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</si>
  <si>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</si>
  <si>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</si>
  <si>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</si>
  <si>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</si>
  <si>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</si>
  <si>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</si>
  <si>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</si>
  <si>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</si>
  <si>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</si>
  <si>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</si>
  <si>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</si>
  <si>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</si>
  <si>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</si>
  <si>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</si>
  <si>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</si>
  <si>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</si>
  <si>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</si>
  <si>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</si>
  <si>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</si>
  <si>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</si>
  <si>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</si>
  <si>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</si>
  <si>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</si>
  <si>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</si>
  <si>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</si>
  <si>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</si>
  <si>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</si>
  <si>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</si>
  <si>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</si>
  <si>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</si>
  <si>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</si>
  <si>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</si>
  <si>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</si>
  <si>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</si>
  <si>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</si>
  <si>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</si>
  <si>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</si>
  <si>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</si>
  <si>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</si>
  <si>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</si>
  <si>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</si>
  <si>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</si>
  <si>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</si>
  <si>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</si>
  <si>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</si>
  <si>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</si>
  <si>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</si>
  <si>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</si>
  <si>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</si>
  <si>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</si>
  <si>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</si>
  <si>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</si>
  <si>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</si>
  <si>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</si>
  <si>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</si>
  <si>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</si>
  <si>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</si>
  <si>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</si>
  <si>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</si>
  <si>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</si>
  <si>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</si>
  <si>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</si>
  <si>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</si>
  <si>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</si>
  <si>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</si>
  <si>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</si>
  <si>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</si>
  <si>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</si>
  <si>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</si>
  <si>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</si>
  <si>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</si>
  <si>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</si>
  <si>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</si>
  <si>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</si>
  <si>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</si>
  <si>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</si>
  <si>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</si>
  <si>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</si>
  <si>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</si>
  <si>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</si>
  <si>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</si>
  <si>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</si>
  <si>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</si>
  <si>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</si>
  <si>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</si>
  <si>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</si>
  <si>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</si>
  <si>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</si>
  <si>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</si>
  <si>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</si>
  <si>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</si>
  <si>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</si>
  <si>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</si>
  <si>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</si>
  <si>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</si>
  <si>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</si>
  <si>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</si>
  <si>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</si>
  <si>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</si>
  <si>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</si>
  <si>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</si>
  <si>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</si>
  <si>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</si>
  <si>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</si>
  <si>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</si>
  <si>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</si>
  <si>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</si>
  <si>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</si>
  <si>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</si>
  <si>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</si>
  <si>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</si>
  <si>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</si>
  <si>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</si>
  <si>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</si>
  <si>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</si>
  <si>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</si>
  <si>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</si>
  <si>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</si>
  <si>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</si>
  <si>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</si>
  <si>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</si>
  <si>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</si>
  <si>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</si>
  <si>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</si>
  <si>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</si>
  <si>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</si>
  <si>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</si>
  <si>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</si>
  <si>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</si>
  <si>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</si>
  <si>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</si>
  <si>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</si>
  <si>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</si>
  <si>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</si>
  <si>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</si>
  <si>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</si>
  <si>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</si>
  <si>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</si>
  <si>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</si>
  <si>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</si>
  <si>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</si>
  <si>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</si>
  <si>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</si>
  <si>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</si>
  <si>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</si>
  <si>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</si>
  <si>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</si>
  <si>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</si>
  <si>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</si>
  <si>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</si>
  <si>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</si>
  <si>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</si>
  <si>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</si>
  <si>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</si>
  <si>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</si>
  <si>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</si>
  <si>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</si>
  <si>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</si>
  <si>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</si>
  <si>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</si>
  <si>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</si>
  <si>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</si>
  <si>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</si>
  <si>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</si>
  <si>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</si>
  <si>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</si>
  <si>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</si>
  <si>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</si>
  <si>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</si>
  <si>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</si>
  <si>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</si>
  <si>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</si>
  <si>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</si>
  <si>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</si>
  <si>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</si>
  <si>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</si>
  <si>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</si>
  <si>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</si>
  <si>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</si>
  <si>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</si>
  <si>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</si>
  <si>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</si>
  <si>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</si>
  <si>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</si>
  <si>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</si>
  <si>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</si>
  <si>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</si>
  <si>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</si>
  <si>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</si>
  <si>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</si>
  <si>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</si>
  <si>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</si>
  <si>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</si>
  <si>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</si>
  <si>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</si>
  <si>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</si>
  <si>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</si>
  <si>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</si>
  <si>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</si>
  <si>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</si>
  <si>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</si>
  <si>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</si>
  <si>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</si>
  <si>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</si>
  <si>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</si>
  <si>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</si>
  <si>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</si>
  <si>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</si>
  <si>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</si>
  <si>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</si>
  <si>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</si>
  <si>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</si>
  <si>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</si>
  <si>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</si>
  <si>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</si>
  <si>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</si>
  <si>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</si>
  <si>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</si>
  <si>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</si>
  <si>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</si>
  <si>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</si>
  <si>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</si>
  <si>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</si>
  <si>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</si>
  <si>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</si>
  <si>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</si>
  <si>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</si>
  <si>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</si>
  <si>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</si>
  <si>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</si>
  <si>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</si>
  <si>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</si>
  <si>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</si>
  <si>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</si>
  <si>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</si>
  <si>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</si>
  <si>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</si>
  <si>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</si>
  <si>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</si>
  <si>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</si>
  <si>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</si>
  <si>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</si>
  <si>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</si>
  <si>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</si>
  <si>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</si>
  <si>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</si>
  <si>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</si>
  <si>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</si>
  <si>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</si>
  <si>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</si>
  <si>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</si>
  <si>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</si>
  <si>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</si>
  <si>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</si>
  <si>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</si>
  <si>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</si>
  <si>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</si>
  <si>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</si>
  <si>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</si>
  <si>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</si>
  <si>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</si>
  <si>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</si>
  <si>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</si>
  <si>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</si>
  <si>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</si>
  <si>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</si>
  <si>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</si>
  <si>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</si>
  <si>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</si>
  <si>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</si>
  <si>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</si>
  <si>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</si>
  <si>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</si>
  <si>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</si>
  <si>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</si>
  <si>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</si>
  <si>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</si>
  <si>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</si>
  <si>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</si>
  <si>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</si>
  <si>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</si>
  <si>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</si>
  <si>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</si>
  <si>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</si>
  <si>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</si>
  <si>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</si>
  <si>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</si>
  <si>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</si>
  <si>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</si>
  <si>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</si>
  <si>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</si>
  <si>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</si>
  <si>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</si>
  <si>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</si>
  <si>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</si>
  <si>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</si>
  <si>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</si>
  <si>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</si>
  <si>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</si>
  <si>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</si>
  <si>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</si>
  <si>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</si>
  <si>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</si>
  <si>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</si>
  <si>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</si>
  <si>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</si>
  <si>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</si>
  <si>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</si>
  <si>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</si>
  <si>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</si>
  <si>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</si>
  <si>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</si>
  <si>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</si>
  <si>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</si>
  <si>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</si>
  <si>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</si>
  <si>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</si>
  <si>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</si>
  <si>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</si>
  <si>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</si>
  <si>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</si>
  <si>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</si>
  <si>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</si>
  <si>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</si>
  <si>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</si>
  <si>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</si>
  <si>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</si>
  <si>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</si>
  <si>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</si>
  <si>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</si>
  <si>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</si>
  <si>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</si>
  <si>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</si>
  <si>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</si>
  <si>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</si>
  <si>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</si>
  <si>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</si>
  <si>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</si>
  <si>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</si>
  <si>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</si>
  <si>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</si>
  <si>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</si>
  <si>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</si>
  <si>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</si>
  <si>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</si>
  <si>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</si>
  <si>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</si>
  <si>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</si>
  <si>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</si>
  <si>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</si>
  <si>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</si>
  <si>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</si>
  <si>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</si>
  <si>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</si>
  <si>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</si>
  <si>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</si>
  <si>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</si>
  <si>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</si>
  <si>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</si>
  <si>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</si>
  <si>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</si>
  <si>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</si>
  <si>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</si>
  <si>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</si>
  <si>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</si>
  <si>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</si>
  <si>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</si>
  <si>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</si>
  <si>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</si>
  <si>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</si>
  <si>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</si>
  <si>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</si>
  <si>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</si>
  <si>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</si>
  <si>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</si>
  <si>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</si>
  <si>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</si>
  <si>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</si>
  <si>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</si>
  <si>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</si>
  <si>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</si>
  <si>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</si>
  <si>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</si>
  <si>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</si>
  <si>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</si>
  <si>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</si>
  <si>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</si>
  <si>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</si>
  <si>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</si>
  <si>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</si>
  <si>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</si>
  <si>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</si>
  <si>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</si>
  <si>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</si>
  <si>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</si>
  <si>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</si>
  <si>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</si>
  <si>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</si>
  <si>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</si>
  <si>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</si>
  <si>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</si>
  <si>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</si>
  <si>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</si>
  <si>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</si>
  <si>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</si>
  <si>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</si>
  <si>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</si>
  <si>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</si>
  <si>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</si>
  <si>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</si>
  <si>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</si>
  <si>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</si>
  <si>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</si>
  <si>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</si>
  <si>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</si>
  <si>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</si>
  <si>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</si>
  <si>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</si>
  <si>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</si>
  <si>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</si>
  <si>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</si>
  <si>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</si>
  <si>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</si>
  <si>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</si>
  <si>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</si>
  <si>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</si>
  <si>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</si>
  <si>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</si>
  <si>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</si>
  <si>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</si>
  <si>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</si>
  <si>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</si>
  <si>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</si>
  <si>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</si>
  <si>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</si>
  <si>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</si>
  <si>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</si>
  <si>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</si>
  <si>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</si>
  <si>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</si>
  <si>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</si>
  <si>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</si>
  <si>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</si>
  <si>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</si>
  <si>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</si>
  <si>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</si>
  <si>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</si>
  <si>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</si>
  <si>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</si>
  <si>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</si>
  <si>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</si>
  <si>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</si>
  <si>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</si>
  <si>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</si>
  <si>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</si>
  <si>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</si>
  <si>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</si>
  <si>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</si>
  <si>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</si>
  <si>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</si>
  <si>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</si>
  <si>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</si>
  <si>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</si>
  <si>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</si>
  <si>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</si>
  <si>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</si>
  <si>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</si>
  <si>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</si>
  <si>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</si>
  <si>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</si>
  <si>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</si>
  <si>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</si>
  <si>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</si>
  <si>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</si>
  <si>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</si>
  <si>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</si>
  <si>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</si>
  <si>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</si>
  <si>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</si>
  <si>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</si>
  <si>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</si>
  <si>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</si>
  <si>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</si>
  <si>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</si>
  <si>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</si>
  <si>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</si>
  <si>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</si>
  <si>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</si>
  <si>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</si>
  <si>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</si>
  <si>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</si>
  <si>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</si>
  <si>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</si>
  <si>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</si>
  <si>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</si>
  <si>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</si>
  <si>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</si>
  <si>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</si>
  <si>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</si>
  <si>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</si>
  <si>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</si>
  <si>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</si>
  <si>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</si>
  <si>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</si>
  <si>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</si>
  <si>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</si>
  <si>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</si>
  <si>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</si>
  <si>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</si>
  <si>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</si>
  <si>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</si>
  <si>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</si>
  <si>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</si>
  <si>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</si>
  <si>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</si>
  <si>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</si>
  <si>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</si>
  <si>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</si>
  <si>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</si>
  <si>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</si>
  <si>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</si>
  <si>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</si>
  <si>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</si>
  <si>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</si>
  <si>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</si>
  <si>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</si>
  <si>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</si>
  <si>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</si>
  <si>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</si>
  <si>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</si>
  <si>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</si>
  <si>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</si>
  <si>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</si>
  <si>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</si>
  <si>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</si>
  <si>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</si>
  <si>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</si>
  <si>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</si>
  <si>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</si>
  <si>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</si>
  <si>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</si>
  <si>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</si>
  <si>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</si>
  <si>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</si>
  <si>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</si>
  <si>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</si>
  <si>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</si>
  <si>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</si>
  <si>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</si>
  <si>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</si>
  <si>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</si>
  <si>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</si>
  <si>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</si>
  <si>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</si>
  <si>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</si>
  <si>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</si>
  <si>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</si>
  <si>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</si>
  <si>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</si>
  <si>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</si>
  <si>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</si>
  <si>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</si>
  <si>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</si>
  <si>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</si>
  <si>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</si>
  <si>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</si>
  <si>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</si>
  <si>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</si>
  <si>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</si>
  <si>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</si>
  <si>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</si>
  <si>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</si>
  <si>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</si>
  <si>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</si>
  <si>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</si>
  <si>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</si>
  <si>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</si>
  <si>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</si>
  <si>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</si>
  <si>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</si>
  <si>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</si>
  <si>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</si>
  <si>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</si>
  <si>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</si>
  <si>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</si>
  <si>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</si>
  <si>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</si>
  <si>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</si>
  <si>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</si>
  <si>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</si>
  <si>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</si>
  <si>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</si>
  <si>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</si>
  <si>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</si>
  <si>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</si>
  <si>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</si>
  <si>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</si>
  <si>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</si>
  <si>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</si>
  <si>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</si>
  <si>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</si>
  <si>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</si>
  <si>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</si>
  <si>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</si>
  <si>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</si>
  <si>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</si>
  <si>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</si>
  <si>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</si>
  <si>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</si>
  <si>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</si>
  <si>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</si>
  <si>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</si>
  <si>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</si>
  <si>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</si>
  <si>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</si>
  <si>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</si>
  <si>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</si>
  <si>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</si>
  <si>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</si>
  <si>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</si>
  <si>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</si>
  <si>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</si>
  <si>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</si>
  <si>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</si>
  <si>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</si>
  <si>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</si>
  <si>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</si>
  <si>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</si>
  <si>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</si>
  <si>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</si>
  <si>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</si>
  <si>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</si>
  <si>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</si>
  <si>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</si>
  <si>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</si>
  <si>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</si>
  <si>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</si>
  <si>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</si>
  <si>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</si>
  <si>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</si>
  <si>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</si>
  <si>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</si>
  <si>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</si>
  <si>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</si>
  <si>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</si>
  <si>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</si>
  <si>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</si>
  <si>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</si>
  <si>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</si>
  <si>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</si>
  <si>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</si>
  <si>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</si>
  <si>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</si>
  <si>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</si>
  <si>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</si>
  <si>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</si>
  <si>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</si>
  <si>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</si>
  <si>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</si>
  <si>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</si>
  <si>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</si>
  <si>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</si>
  <si>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</si>
  <si>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</si>
  <si>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</si>
  <si>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</si>
  <si>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</si>
  <si>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</si>
  <si>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</si>
  <si>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</si>
  <si>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</si>
  <si>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</si>
  <si>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</si>
  <si>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</si>
  <si>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</si>
  <si>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</si>
  <si>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</si>
  <si>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</si>
  <si>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</si>
  <si>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</si>
  <si>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</si>
  <si>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</si>
  <si>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</si>
  <si>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</si>
  <si>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</si>
  <si>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</si>
  <si>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</si>
  <si>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</si>
  <si>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</si>
  <si>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</si>
  <si>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</si>
  <si>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</si>
  <si>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</si>
  <si>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</si>
  <si>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</si>
  <si>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</si>
  <si>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</si>
  <si>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</si>
  <si>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</si>
  <si>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</si>
  <si>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</si>
  <si>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</si>
  <si>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</si>
  <si>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</si>
  <si>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</si>
  <si>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</si>
  <si>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</si>
  <si>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</si>
  <si>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</si>
  <si>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</si>
  <si>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</si>
  <si>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</si>
  <si>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</si>
  <si>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</si>
  <si>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</si>
  <si>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</si>
  <si>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</si>
  <si>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</si>
  <si>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</si>
  <si>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</si>
  <si>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</si>
  <si>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</si>
  <si>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</si>
  <si>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</si>
  <si>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</si>
  <si>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</si>
  <si>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</si>
  <si>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</si>
  <si>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</si>
  <si>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</si>
  <si>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</si>
  <si>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</si>
  <si>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</si>
  <si>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</si>
  <si>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</si>
  <si>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</si>
  <si>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</si>
  <si>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</si>
  <si>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</si>
  <si>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</si>
  <si>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</si>
  <si>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</si>
  <si>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</si>
  <si>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</si>
  <si>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</si>
  <si>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</si>
  <si>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</si>
  <si>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</si>
  <si>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</si>
  <si>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</si>
  <si>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</si>
  <si>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</si>
  <si>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</si>
  <si>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</si>
  <si>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</si>
  <si>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</si>
  <si>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</si>
  <si>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</si>
  <si>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</si>
  <si>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</si>
  <si>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</si>
  <si>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</si>
  <si>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</si>
  <si>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</si>
  <si>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</si>
  <si>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</si>
  <si>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</si>
  <si>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</si>
  <si>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</si>
  <si>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</si>
  <si>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</si>
  <si>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</si>
  <si>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</si>
  <si>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</si>
  <si>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</si>
  <si>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</si>
  <si>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</si>
  <si>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</si>
  <si>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</si>
  <si>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</si>
  <si>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</si>
  <si>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</si>
  <si>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</si>
  <si>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</si>
  <si>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</si>
  <si>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</si>
  <si>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</si>
  <si>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</si>
  <si>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</si>
  <si>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</si>
  <si>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</si>
  <si>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</si>
  <si>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</si>
  <si>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</si>
  <si>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</si>
  <si>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</si>
  <si>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</si>
  <si>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</si>
  <si>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</si>
  <si>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</si>
  <si>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</si>
  <si>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</si>
  <si>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</si>
  <si>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</si>
  <si>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</si>
  <si>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</si>
  <si>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</si>
  <si>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</si>
  <si>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</si>
  <si>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</si>
  <si>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</si>
  <si>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</si>
  <si>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</si>
  <si>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</si>
  <si>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</si>
  <si>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</si>
  <si>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</si>
  <si>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</si>
  <si>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</si>
  <si>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</si>
  <si>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</si>
  <si>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</si>
  <si>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</si>
  <si>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</si>
  <si>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</si>
  <si>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</si>
  <si>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</si>
  <si>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</si>
  <si>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</si>
  <si>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</si>
  <si>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</si>
  <si>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</si>
  <si>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</si>
  <si>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</si>
  <si>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</si>
  <si>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</si>
  <si>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</si>
  <si>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</si>
  <si>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</si>
  <si>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</si>
  <si>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</si>
  <si>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</si>
  <si>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</si>
  <si>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</si>
  <si>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</si>
  <si>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</si>
  <si>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</si>
  <si>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</si>
  <si>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</si>
  <si>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</si>
  <si>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</si>
  <si>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</si>
  <si>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</si>
  <si>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</si>
  <si>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</si>
  <si>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</si>
  <si>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</si>
  <si>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</si>
  <si>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</si>
  <si>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</si>
  <si>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</si>
  <si>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</si>
  <si>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</si>
  <si>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</si>
  <si>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</si>
  <si>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</si>
  <si>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</si>
  <si>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</si>
  <si>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</si>
  <si>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</si>
  <si>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</si>
  <si>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</si>
  <si>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</si>
  <si>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</si>
  <si>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</si>
  <si>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</si>
  <si>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</si>
  <si>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</si>
  <si>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</si>
  <si>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</si>
  <si>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</si>
  <si>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</si>
  <si>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</si>
  <si>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</si>
  <si>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</si>
  <si>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</si>
  <si>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</si>
  <si>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</si>
  <si>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</si>
  <si>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</si>
  <si>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</si>
  <si>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</si>
  <si>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</si>
  <si>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</si>
  <si>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</si>
  <si>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</si>
  <si>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</si>
  <si>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</si>
  <si>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</si>
  <si>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</si>
  <si>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</si>
  <si>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</si>
  <si>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</si>
  <si>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</si>
  <si>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</si>
  <si>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</si>
  <si>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</si>
  <si>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</si>
  <si>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</si>
  <si>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</si>
  <si>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</si>
  <si>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</si>
  <si>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</si>
  <si>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</si>
  <si>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</si>
  <si>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</si>
  <si>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</si>
  <si>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</si>
  <si>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</si>
  <si>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</si>
  <si>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</si>
  <si>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</si>
  <si>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</si>
  <si>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</si>
  <si>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</si>
  <si>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</si>
  <si>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</si>
  <si>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</si>
  <si>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</si>
  <si>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</si>
  <si>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</si>
  <si>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</si>
  <si>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</si>
  <si>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</si>
  <si>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</si>
  <si>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</si>
  <si>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</si>
  <si>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</si>
  <si>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</si>
  <si>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</si>
  <si>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</si>
  <si>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</si>
  <si>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</si>
  <si>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</si>
  <si>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</si>
  <si>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</si>
  <si>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</si>
  <si>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</si>
  <si>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</si>
  <si>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</si>
  <si>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</si>
  <si>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</si>
  <si>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</si>
  <si>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</si>
  <si>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</si>
  <si>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</si>
  <si>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</si>
  <si>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</si>
  <si>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</si>
  <si>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</si>
  <si>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</si>
  <si>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</si>
  <si>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</si>
  <si>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</si>
  <si>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</si>
  <si>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</si>
  <si>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</si>
  <si>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</si>
  <si>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</si>
  <si>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</si>
  <si>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</si>
  <si>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</si>
  <si>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</si>
  <si>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</si>
  <si>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</si>
  <si>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</si>
  <si>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</si>
  <si>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</si>
  <si>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</si>
  <si>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</si>
  <si>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</si>
  <si>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</si>
  <si>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</si>
  <si>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</si>
  <si>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</si>
  <si>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</si>
  <si>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</si>
  <si>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</si>
  <si>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</si>
  <si>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</si>
  <si>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</si>
  <si>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</si>
  <si>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</si>
  <si>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</si>
  <si>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</si>
  <si>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</si>
  <si>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</si>
  <si>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</si>
  <si>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</si>
  <si>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</si>
  <si>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</si>
  <si>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</si>
  <si>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</si>
  <si>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</si>
  <si>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</si>
  <si>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</si>
  <si>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</si>
  <si>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</si>
  <si>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</si>
  <si>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</si>
  <si>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</si>
  <si>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</si>
  <si>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</si>
  <si>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</si>
  <si>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</si>
  <si>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</si>
  <si>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</si>
  <si>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</si>
  <si>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</si>
  <si>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</si>
  <si>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</si>
  <si>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</si>
  <si>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</si>
  <si>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</si>
  <si>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</si>
  <si>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</si>
  <si>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</si>
  <si>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</si>
  <si>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</si>
  <si>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</si>
  <si>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</si>
  <si>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</si>
  <si>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</si>
  <si>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</si>
  <si>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</si>
  <si>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</si>
  <si>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</si>
  <si>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</si>
  <si>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</si>
  <si>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</si>
  <si>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</si>
  <si>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</si>
  <si>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</si>
  <si>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</si>
  <si>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</si>
  <si>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</si>
  <si>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</si>
  <si>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</si>
  <si>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</si>
  <si>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</si>
  <si>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</si>
  <si>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</si>
  <si>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</si>
  <si>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</si>
  <si>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</si>
  <si>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</si>
  <si>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</si>
  <si>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</si>
  <si>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</si>
  <si>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</si>
  <si>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</si>
  <si>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</si>
  <si>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</si>
  <si>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</si>
  <si>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</si>
  <si>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</si>
  <si>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</si>
  <si>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</si>
  <si>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</si>
  <si>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</si>
  <si>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</si>
  <si>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</si>
  <si>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</si>
  <si>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</si>
  <si>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</si>
  <si>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</si>
  <si>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</si>
  <si>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</si>
  <si>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</si>
  <si>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</si>
  <si>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</si>
  <si>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</si>
  <si>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</si>
  <si>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</si>
  <si>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</si>
  <si>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</si>
  <si>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</si>
  <si>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</si>
  <si>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</si>
  <si>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</si>
  <si>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</si>
  <si>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</si>
  <si>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</si>
  <si>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</si>
  <si>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</si>
  <si>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</si>
  <si>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</si>
  <si>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</si>
  <si>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</si>
  <si>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</si>
  <si>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</si>
  <si>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</si>
  <si>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</si>
  <si>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</si>
  <si>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</si>
  <si>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</si>
  <si>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</si>
  <si>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</si>
  <si>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</si>
  <si>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</si>
  <si>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</si>
  <si>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</si>
  <si>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</si>
  <si>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</si>
  <si>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</si>
  <si>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</si>
  <si>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</si>
  <si>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</si>
  <si>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</si>
  <si>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</si>
  <si>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</si>
  <si>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</si>
  <si>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</si>
  <si>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</si>
  <si>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</si>
  <si>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</si>
  <si>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</si>
  <si>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</si>
  <si>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</si>
  <si>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</si>
  <si>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</si>
  <si>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</si>
  <si>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</si>
  <si>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</si>
  <si>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</si>
  <si>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</si>
  <si>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</si>
  <si>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</si>
  <si>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</si>
  <si>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</si>
  <si>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</si>
  <si>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</si>
  <si>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</si>
  <si>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</si>
  <si>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</si>
  <si>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</si>
  <si>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</si>
  <si>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</si>
  <si>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</si>
  <si>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</si>
  <si>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</si>
  <si>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</si>
  <si>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</si>
  <si>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</si>
  <si>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</si>
  <si>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</si>
  <si>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</si>
  <si>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</si>
  <si>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</si>
  <si>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</si>
  <si>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</si>
  <si>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</si>
  <si>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</si>
  <si>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</si>
  <si>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</si>
  <si>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</si>
  <si>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</si>
  <si>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</si>
  <si>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</si>
  <si>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</si>
  <si>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</si>
  <si>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</si>
  <si>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</si>
  <si>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</si>
  <si>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</si>
  <si>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</si>
  <si>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</si>
  <si>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</si>
  <si>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</si>
  <si>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</si>
  <si>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</si>
  <si>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</si>
  <si>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</si>
  <si>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</si>
  <si>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</si>
  <si>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</si>
  <si>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</si>
  <si>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</si>
  <si>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</si>
  <si>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</si>
  <si>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</si>
  <si>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</si>
  <si>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</si>
  <si>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</si>
  <si>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</si>
  <si>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</si>
  <si>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</si>
  <si>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</si>
  <si>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</si>
  <si>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</si>
  <si>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</si>
  <si>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</si>
  <si>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</si>
  <si>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</si>
  <si>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</si>
  <si>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</si>
  <si>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</si>
  <si>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</si>
  <si>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</si>
  <si>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</si>
  <si>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</si>
  <si>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</si>
  <si>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</si>
  <si>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</si>
  <si>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</si>
  <si>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</si>
  <si>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</si>
  <si>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</si>
  <si>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</si>
  <si>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</si>
  <si>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</si>
  <si>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</si>
  <si>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</si>
  <si>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</si>
  <si>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</si>
  <si>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</si>
  <si>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</si>
  <si>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</si>
  <si>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</si>
  <si>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</si>
  <si>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</si>
  <si>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</si>
  <si>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</si>
  <si>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</si>
  <si>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</si>
  <si>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</si>
  <si>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</si>
  <si>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</si>
  <si>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</si>
  <si>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</si>
  <si>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</si>
  <si>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</si>
  <si>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</si>
  <si>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</si>
  <si>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</si>
  <si>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</si>
  <si>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</si>
  <si>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</si>
  <si>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</si>
  <si>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</si>
  <si>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</si>
  <si>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</si>
  <si>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</si>
  <si>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</si>
  <si>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</si>
  <si>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</si>
  <si>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</si>
  <si>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</si>
  <si>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</si>
  <si>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</si>
  <si>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</si>
  <si>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</si>
  <si>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</si>
  <si>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</si>
  <si>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</si>
  <si>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</si>
  <si>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</si>
  <si>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</si>
  <si>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</si>
  <si>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</si>
  <si>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</si>
  <si>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</si>
  <si>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</si>
  <si>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</si>
  <si>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</si>
  <si>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</si>
  <si>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</si>
  <si>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</si>
  <si>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</si>
  <si>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</si>
  <si>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</si>
  <si>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</si>
  <si>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</si>
  <si>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</si>
  <si>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</si>
  <si>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</si>
  <si>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</si>
  <si>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</si>
  <si>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</si>
  <si>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</si>
  <si>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</si>
  <si>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</si>
  <si>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</si>
  <si>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</si>
  <si>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</si>
  <si>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</si>
  <si>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</si>
  <si>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</si>
  <si>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</si>
  <si>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</si>
  <si>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</si>
  <si>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</si>
  <si>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</si>
  <si>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</si>
  <si>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</si>
  <si>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</si>
  <si>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</si>
  <si>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</si>
  <si>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</si>
  <si>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</si>
  <si>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</si>
  <si>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</si>
  <si>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</si>
  <si>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</si>
  <si>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</si>
  <si>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</si>
  <si>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</si>
  <si>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</si>
  <si>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</si>
  <si>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</si>
  <si>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</si>
  <si>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</si>
  <si>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</si>
  <si>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</si>
  <si>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</si>
  <si>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</si>
  <si>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</si>
  <si>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</si>
  <si>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</si>
  <si>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</si>
  <si>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</si>
  <si>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</si>
  <si>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</si>
  <si>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</si>
  <si>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</si>
  <si>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</si>
  <si>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</si>
  <si>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</si>
  <si>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</si>
  <si>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</si>
  <si>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</si>
  <si>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</si>
  <si>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</si>
  <si>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</si>
  <si>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</si>
  <si>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</si>
  <si>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</si>
  <si>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</si>
  <si>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</si>
  <si>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</si>
  <si>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</si>
  <si>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</si>
  <si>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</si>
  <si>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</si>
  <si>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</si>
  <si>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</si>
  <si>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</si>
  <si>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</si>
  <si>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</si>
  <si>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</si>
  <si>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</si>
  <si>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</si>
  <si>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</si>
  <si>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</si>
  <si>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</si>
  <si>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</si>
  <si>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</si>
  <si>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</si>
  <si>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</si>
  <si>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</si>
  <si>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</si>
  <si>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</si>
  <si>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</si>
  <si>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</si>
  <si>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</si>
  <si>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</si>
  <si>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</si>
  <si>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</si>
  <si>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</si>
  <si>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</si>
  <si>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</si>
  <si>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</si>
  <si>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</si>
  <si>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</si>
  <si>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</si>
  <si>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</si>
  <si>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</si>
  <si>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</si>
  <si>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</si>
  <si>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</si>
  <si>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</si>
  <si>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</si>
  <si>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</si>
  <si>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</si>
  <si>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</si>
  <si>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</si>
  <si>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</si>
  <si>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</si>
  <si>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</si>
  <si>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</si>
  <si>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</si>
  <si>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</si>
  <si>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</si>
  <si>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</si>
  <si>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</si>
  <si>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</si>
  <si>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</si>
  <si>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</si>
  <si>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</si>
  <si>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</si>
  <si>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</si>
  <si>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</si>
  <si>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</si>
  <si>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</si>
  <si>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</si>
  <si>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</si>
  <si>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</si>
  <si>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</si>
  <si>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</si>
  <si>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</si>
  <si>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</si>
  <si>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</si>
  <si>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</si>
  <si>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</si>
  <si>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</si>
  <si>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</si>
  <si>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</si>
  <si>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</si>
  <si>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</si>
  <si>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</si>
  <si>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</si>
  <si>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</si>
  <si>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</si>
  <si>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</si>
  <si>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</si>
  <si>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</si>
  <si>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</si>
  <si>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</si>
  <si>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</si>
  <si>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</si>
  <si>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</si>
  <si>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</si>
  <si>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</si>
  <si>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</si>
  <si>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</si>
  <si>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</si>
  <si>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</si>
  <si>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</si>
  <si>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</si>
  <si>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</si>
  <si>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</si>
  <si>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</si>
  <si>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</si>
  <si>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</si>
  <si>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</si>
  <si>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</si>
  <si>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</si>
  <si>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</si>
  <si>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</si>
  <si>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</si>
  <si>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</si>
  <si>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</si>
  <si>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</si>
  <si>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</si>
  <si>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</si>
  <si>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</si>
  <si>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</si>
  <si>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</si>
  <si>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</si>
  <si>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</si>
  <si>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</si>
  <si>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</si>
  <si>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</si>
  <si>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</si>
  <si>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</si>
  <si>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</si>
  <si>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</si>
  <si>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</si>
  <si>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</si>
  <si>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</si>
  <si>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</si>
  <si>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</si>
  <si>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</si>
  <si>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</si>
  <si>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</si>
  <si>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</si>
  <si>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</si>
  <si>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</si>
  <si>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</si>
  <si>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</si>
  <si>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</si>
  <si>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</si>
  <si>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</si>
  <si>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</si>
  <si>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</si>
  <si>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</si>
  <si>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</si>
  <si>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</si>
  <si>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</si>
  <si>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</si>
  <si>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</si>
  <si>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</si>
  <si>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</si>
  <si>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</si>
  <si>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</si>
  <si>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</si>
  <si>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</si>
  <si>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</si>
  <si>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</si>
  <si>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</si>
  <si>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</si>
  <si>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</si>
  <si>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</si>
  <si>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</si>
  <si>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</si>
  <si>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</si>
  <si>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</si>
  <si>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</si>
  <si>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</si>
  <si>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</si>
  <si>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</si>
  <si>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</si>
  <si>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</si>
  <si>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</si>
  <si>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</si>
  <si>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</si>
  <si>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</si>
  <si>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</si>
  <si>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</si>
  <si>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</si>
  <si>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</si>
  <si>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</si>
  <si>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</si>
  <si>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</si>
  <si>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</si>
  <si>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</si>
  <si>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</si>
  <si>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</si>
  <si>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</si>
  <si>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</si>
  <si>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</si>
  <si>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</si>
  <si>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</si>
  <si>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</si>
  <si>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</si>
  <si>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</si>
  <si>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</si>
  <si>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</si>
  <si>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</si>
  <si>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</si>
  <si>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</si>
  <si>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</si>
  <si>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</si>
  <si>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</si>
  <si>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</si>
  <si>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</si>
  <si>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</si>
  <si>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</si>
  <si>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</si>
  <si>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</si>
  <si>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</si>
  <si>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</si>
  <si>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</si>
  <si>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</si>
  <si>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</si>
  <si>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</si>
  <si>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</si>
  <si>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</si>
  <si>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</si>
  <si>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</si>
  <si>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</si>
  <si>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</si>
  <si>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</si>
  <si>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</si>
  <si>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</si>
  <si>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</si>
  <si>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</si>
  <si>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</si>
  <si>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</si>
  <si>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</si>
  <si>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</si>
  <si>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</si>
  <si>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</si>
  <si>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</si>
  <si>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</si>
  <si>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</si>
  <si>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</si>
  <si>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</si>
  <si>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</si>
  <si>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</si>
  <si>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</si>
  <si>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</si>
  <si>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</si>
  <si>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</si>
  <si>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</si>
  <si>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</si>
  <si>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</si>
  <si>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</si>
  <si>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</si>
  <si>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</si>
  <si>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</si>
  <si>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</si>
  <si>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</si>
  <si>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</si>
  <si>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</si>
  <si>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</si>
  <si>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</si>
  <si>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</si>
  <si>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</si>
  <si>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</si>
  <si>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</si>
  <si>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</si>
  <si>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</si>
  <si>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</si>
  <si>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</si>
  <si>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</si>
  <si>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</si>
  <si>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</si>
  <si>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</si>
  <si>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</si>
  <si>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</si>
  <si>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</si>
  <si>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</si>
  <si>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</si>
  <si>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</si>
  <si>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</si>
  <si>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</si>
  <si>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</si>
  <si>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</si>
  <si>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</si>
  <si>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</si>
  <si>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</si>
  <si>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</si>
  <si>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</si>
  <si>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</si>
  <si>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</si>
  <si>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</si>
  <si>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</si>
  <si>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</si>
  <si>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</si>
  <si>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</si>
  <si>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</si>
  <si>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</si>
  <si>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</si>
  <si>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</si>
  <si>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</si>
  <si>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</si>
  <si>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</si>
  <si>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</si>
  <si>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</si>
  <si>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</si>
  <si>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</si>
  <si>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</si>
  <si>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</si>
  <si>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</si>
  <si>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</si>
  <si>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</si>
  <si>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</si>
  <si>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</si>
  <si>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</si>
  <si>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</si>
  <si>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</si>
  <si>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</si>
  <si>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</si>
  <si>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</si>
  <si>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</si>
  <si>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</si>
  <si>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</si>
  <si>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</si>
  <si>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</si>
  <si>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</si>
  <si>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</si>
  <si>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</si>
  <si>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</si>
  <si>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</si>
  <si>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</si>
  <si>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</si>
  <si>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</si>
  <si>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</si>
  <si>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</si>
  <si>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</si>
  <si>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</si>
  <si>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</si>
  <si>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</si>
  <si>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</si>
  <si>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</si>
  <si>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</si>
  <si>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</si>
  <si>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</si>
  <si>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</si>
  <si>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</si>
  <si>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</si>
  <si>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</si>
  <si>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</si>
  <si>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</si>
  <si>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</si>
  <si>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</si>
  <si>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</si>
  <si>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</si>
  <si>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</si>
  <si>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</si>
  <si>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</si>
  <si>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</si>
  <si>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</si>
  <si>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</si>
  <si>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</si>
  <si>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</si>
  <si>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</si>
  <si>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</si>
  <si>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</si>
  <si>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</si>
  <si>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</si>
  <si>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</si>
  <si>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</si>
  <si>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</si>
  <si>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</si>
  <si>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</si>
  <si>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</si>
  <si>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</si>
  <si>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</si>
  <si>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</si>
  <si>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</si>
  <si>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</si>
  <si>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</si>
  <si>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</si>
  <si>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</si>
  <si>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</si>
  <si>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</si>
  <si>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</si>
  <si>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</si>
  <si>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</si>
  <si>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</si>
  <si>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</si>
  <si>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</si>
  <si>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</si>
  <si>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</si>
  <si>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</si>
  <si>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</si>
  <si>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</si>
  <si>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</si>
  <si>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</si>
  <si>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</si>
  <si>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</si>
  <si>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</si>
  <si>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</si>
  <si>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</si>
  <si>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</si>
  <si>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</si>
  <si>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</si>
  <si>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</si>
  <si>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</si>
  <si>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</si>
  <si>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</si>
  <si>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</si>
  <si>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</si>
  <si>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</si>
  <si>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</si>
  <si>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</si>
  <si>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</si>
  <si>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</si>
  <si>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</si>
  <si>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</si>
  <si>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</si>
  <si>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</si>
  <si>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</si>
  <si>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</si>
  <si>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</si>
  <si>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</si>
  <si>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</si>
  <si>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</si>
  <si>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</si>
  <si>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</si>
  <si>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</si>
  <si>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</si>
  <si>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</si>
  <si>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</si>
  <si>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</si>
  <si>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</si>
  <si>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</si>
  <si>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</si>
  <si>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</si>
  <si>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</si>
  <si>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</si>
  <si>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</si>
  <si>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</si>
  <si>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</si>
  <si>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</si>
  <si>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</si>
  <si>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</si>
  <si>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</si>
  <si>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</si>
  <si>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</si>
  <si>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</si>
  <si>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</si>
  <si>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</si>
  <si>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</si>
  <si>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</si>
  <si>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</si>
  <si>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</si>
  <si>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</si>
  <si>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</si>
  <si>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</si>
  <si>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</si>
  <si>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</si>
  <si>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</si>
  <si>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</si>
  <si>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</si>
  <si>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</si>
  <si>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</si>
  <si>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</si>
  <si>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</si>
  <si>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</si>
  <si>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</si>
  <si>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</si>
  <si>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</si>
  <si>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</si>
  <si>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</si>
  <si>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</si>
  <si>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</si>
  <si>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</si>
  <si>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</si>
  <si>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</si>
  <si>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</si>
  <si>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</si>
  <si>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</si>
  <si>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</si>
  <si>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</si>
  <si>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</si>
  <si>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</si>
  <si>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</si>
  <si>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</si>
  <si>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</si>
  <si>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</si>
  <si>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</si>
  <si>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</si>
  <si>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</si>
  <si>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</si>
  <si>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</si>
  <si>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</si>
  <si>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</si>
  <si>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</si>
  <si>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</si>
  <si>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</si>
  <si>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</si>
  <si>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</si>
  <si>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</si>
  <si>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</si>
  <si>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</si>
  <si>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</si>
  <si>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</si>
  <si>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</si>
  <si>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</si>
  <si>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</si>
  <si>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</si>
  <si>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</si>
  <si>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</si>
  <si>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</si>
  <si>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</si>
  <si>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</si>
  <si>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</si>
  <si>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</si>
  <si>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</si>
  <si>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</si>
  <si>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</si>
  <si>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</si>
  <si>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</si>
  <si>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</si>
  <si>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</si>
  <si>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</si>
  <si>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</si>
  <si>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</si>
  <si>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</si>
  <si>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</si>
  <si>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</si>
  <si>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</si>
  <si>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</si>
  <si>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</si>
  <si>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</si>
  <si>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</si>
  <si>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</si>
  <si>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</si>
  <si>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</si>
  <si>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</si>
  <si>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</si>
  <si>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</si>
  <si>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</si>
  <si>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</si>
  <si>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</si>
  <si>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</si>
  <si>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</si>
  <si>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</si>
  <si>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</si>
  <si>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</si>
  <si>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</si>
  <si>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</si>
  <si>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</si>
  <si>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</si>
  <si>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</si>
  <si>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</si>
  <si>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</si>
  <si>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</si>
  <si>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</si>
  <si>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</si>
  <si>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</si>
  <si>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</si>
  <si>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</si>
  <si>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</si>
  <si>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</si>
  <si>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</si>
  <si>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</si>
  <si>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</si>
  <si>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</si>
  <si>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</si>
  <si>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</si>
  <si>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</si>
  <si>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</si>
  <si>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</si>
  <si>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</si>
  <si>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</si>
  <si>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</si>
  <si>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</si>
  <si>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</si>
  <si>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</si>
  <si>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</si>
  <si>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</si>
  <si>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</si>
  <si>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</si>
  <si>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</si>
  <si>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</si>
  <si>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</si>
  <si>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</si>
  <si>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</si>
  <si>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</si>
  <si>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</si>
  <si>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</si>
  <si>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</si>
  <si>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</si>
  <si>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</si>
  <si>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</si>
  <si>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</si>
  <si>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</si>
  <si>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</si>
  <si>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</si>
  <si>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</si>
  <si>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</si>
  <si>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</si>
  <si>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</si>
  <si>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</si>
  <si>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</si>
  <si>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</si>
  <si>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</si>
  <si>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</si>
  <si>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</si>
  <si>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</si>
  <si>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</si>
  <si>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</si>
  <si>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</si>
  <si>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</si>
  <si>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</si>
  <si>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</si>
  <si>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</si>
  <si>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</si>
  <si>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</si>
  <si>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</si>
  <si>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</si>
  <si>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</si>
  <si>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</si>
  <si>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</si>
  <si>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</si>
  <si>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</si>
  <si>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</si>
  <si>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</si>
  <si>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</si>
  <si>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</si>
  <si>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</si>
  <si>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</si>
  <si>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</si>
  <si>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</si>
  <si>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</si>
  <si>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</si>
  <si>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</si>
  <si>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</si>
  <si>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</si>
  <si>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</si>
  <si>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</si>
  <si>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</si>
  <si>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</si>
  <si>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</si>
  <si>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</si>
  <si>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</si>
  <si>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</si>
  <si>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</si>
  <si>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</si>
  <si>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</si>
  <si>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</si>
  <si>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</si>
  <si>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</si>
  <si>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</si>
  <si>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</si>
  <si>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</si>
  <si>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</si>
  <si>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</si>
  <si>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</si>
  <si>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</si>
  <si>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</si>
  <si>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</si>
  <si>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</si>
  <si>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</si>
  <si>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</si>
  <si>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</si>
  <si>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</si>
  <si>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</si>
  <si>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</si>
  <si>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</si>
  <si>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</si>
  <si>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</si>
  <si>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</si>
  <si>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</si>
  <si>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</si>
  <si>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</si>
  <si>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</si>
  <si>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</si>
  <si>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</si>
  <si>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</si>
  <si>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</si>
  <si>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</si>
  <si>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</si>
  <si>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</si>
  <si>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</si>
  <si>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</si>
  <si>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</si>
  <si>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</si>
  <si>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</si>
  <si>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</si>
  <si>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</si>
  <si>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</si>
  <si>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</si>
  <si>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</si>
  <si>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</si>
  <si>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</si>
  <si>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</si>
  <si>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</si>
  <si>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</si>
  <si>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</si>
  <si>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</si>
  <si>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</si>
  <si>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</si>
  <si>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</si>
  <si>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</si>
  <si>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</si>
  <si>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</si>
  <si>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</si>
  <si>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</si>
  <si>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</si>
  <si>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</si>
  <si>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</si>
  <si>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</si>
  <si>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</si>
  <si>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</si>
  <si>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</si>
  <si>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</si>
  <si>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</si>
  <si>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</si>
  <si>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</si>
  <si>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</si>
  <si>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</si>
  <si>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</si>
  <si>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</si>
  <si>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</si>
  <si>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</si>
  <si>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</si>
  <si>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</si>
  <si>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</si>
  <si>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</si>
  <si>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</si>
  <si>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</si>
  <si>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</si>
  <si>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</si>
  <si>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</si>
  <si>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</si>
  <si>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</si>
  <si>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</si>
  <si>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</si>
  <si>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</si>
  <si>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</si>
  <si>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</si>
  <si>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</si>
  <si>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</si>
  <si>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</si>
  <si>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</si>
  <si>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</si>
  <si>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</si>
  <si>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</si>
  <si>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</si>
  <si>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</si>
  <si>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</si>
  <si>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</si>
  <si>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</si>
  <si>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</si>
  <si>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</si>
  <si>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</si>
  <si>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</si>
  <si>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</si>
  <si>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</si>
  <si>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</si>
  <si>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</si>
  <si>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</si>
  <si>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</si>
  <si>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</si>
  <si>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</si>
  <si>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</si>
  <si>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</si>
  <si>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</si>
  <si>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</si>
  <si>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</si>
  <si>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</si>
  <si>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</si>
  <si>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</si>
  <si>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</si>
  <si>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</si>
  <si>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</si>
  <si>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</si>
  <si>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</si>
  <si>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</si>
  <si>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</si>
  <si>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</si>
  <si>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</si>
  <si>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</si>
  <si>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</si>
  <si>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</si>
  <si>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</si>
  <si>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</si>
  <si>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</si>
  <si>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</si>
  <si>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</si>
  <si>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</si>
  <si>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</si>
  <si>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</si>
  <si>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</si>
  <si>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</si>
  <si>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</si>
  <si>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</si>
  <si>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</si>
  <si>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</si>
  <si>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</si>
  <si>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</si>
  <si>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</si>
  <si>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</si>
  <si>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</si>
  <si>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</si>
  <si>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</si>
  <si>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</si>
  <si>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</si>
  <si>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</si>
  <si>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</si>
  <si>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</si>
  <si>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</si>
  <si>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</si>
  <si>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</si>
  <si>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</si>
  <si>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</si>
  <si>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</si>
  <si>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</si>
  <si>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</si>
  <si>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</si>
  <si>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</si>
  <si>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</si>
  <si>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</si>
  <si>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</si>
  <si>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</si>
  <si>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</si>
  <si>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</si>
  <si>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</si>
  <si>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</si>
  <si>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</si>
  <si>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</si>
  <si>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</si>
  <si>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</si>
  <si>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</si>
  <si>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</si>
  <si>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</si>
  <si>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</si>
  <si>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</si>
  <si>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</si>
  <si>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</si>
  <si>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</si>
  <si>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</si>
  <si>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</si>
  <si>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</si>
  <si>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</si>
  <si>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</si>
  <si>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</si>
  <si>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</si>
  <si>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</si>
  <si>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</si>
  <si>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</si>
  <si>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</si>
  <si>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</si>
  <si>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</si>
  <si>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</si>
  <si>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</si>
  <si>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</si>
  <si>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</si>
  <si>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</si>
  <si>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</si>
  <si>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</si>
  <si>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</si>
  <si>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</si>
  <si>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</si>
  <si>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</si>
  <si>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</si>
  <si>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</si>
  <si>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</si>
  <si>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</si>
  <si>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</si>
  <si>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</si>
  <si>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</si>
  <si>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</si>
  <si>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</si>
  <si>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</si>
  <si>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</si>
  <si>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</si>
  <si>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</si>
  <si>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</si>
  <si>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</si>
  <si>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</si>
  <si>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</si>
  <si>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</si>
  <si>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</si>
  <si>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</si>
  <si>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</si>
  <si>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</si>
  <si>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</si>
  <si>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</si>
  <si>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</si>
  <si>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</si>
  <si>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</si>
  <si>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</si>
  <si>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</si>
  <si>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</si>
  <si>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</si>
  <si>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</si>
  <si>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</si>
  <si>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</si>
  <si>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</si>
  <si>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</si>
  <si>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</si>
  <si>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</si>
  <si>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</si>
  <si>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</si>
  <si>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</si>
  <si>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</si>
  <si>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</si>
  <si>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</si>
  <si>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</si>
  <si>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</si>
  <si>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</si>
  <si>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</si>
  <si>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</si>
  <si>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</si>
  <si>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</si>
  <si>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</si>
  <si>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</si>
  <si>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</si>
  <si>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</si>
  <si>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</si>
  <si>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</si>
  <si>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</si>
  <si>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</si>
  <si>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</si>
  <si>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</si>
  <si>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</si>
  <si>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</si>
  <si>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</si>
  <si>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</si>
  <si>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</si>
  <si>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</si>
  <si>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</si>
  <si>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</si>
  <si>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</si>
  <si>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</si>
  <si>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</si>
  <si>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</si>
  <si>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</si>
  <si>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</si>
  <si>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</si>
  <si>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</si>
  <si>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</si>
  <si>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</si>
  <si>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</si>
  <si>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</si>
  <si>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</si>
  <si>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</si>
  <si>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</si>
  <si>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</si>
  <si>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</si>
  <si>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</si>
  <si>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</si>
  <si>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</si>
  <si>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</si>
  <si>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</si>
  <si>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</si>
  <si>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</si>
  <si>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</si>
  <si>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</si>
  <si>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</si>
  <si>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</si>
  <si>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</si>
  <si>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</si>
  <si>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</si>
  <si>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</si>
  <si>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</si>
  <si>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</si>
  <si>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</si>
  <si>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</si>
  <si>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</si>
  <si>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</si>
  <si>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</si>
  <si>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</si>
  <si>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</si>
  <si>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</si>
  <si>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</si>
  <si>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</si>
  <si>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</si>
  <si>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</si>
  <si>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</si>
  <si>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</si>
  <si>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</si>
  <si>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</si>
  <si>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</si>
  <si>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</si>
  <si>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</si>
  <si>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</si>
  <si>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</si>
  <si>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</si>
  <si>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</si>
  <si>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</si>
  <si>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</si>
  <si>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</si>
  <si>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</si>
  <si>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</si>
  <si>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</si>
  <si>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</si>
  <si>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</si>
  <si>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</si>
  <si>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</si>
  <si>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</si>
  <si>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</si>
  <si>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</si>
  <si>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</si>
  <si>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</si>
  <si>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</si>
  <si>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</si>
  <si>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</si>
  <si>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</si>
  <si>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</si>
  <si>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</si>
  <si>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</si>
  <si>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</si>
  <si>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</si>
  <si>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</si>
  <si>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</si>
  <si>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</si>
  <si>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</si>
  <si>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</si>
  <si>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</si>
  <si>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</si>
  <si>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</si>
  <si>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</si>
  <si>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</si>
  <si>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</si>
  <si>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</si>
  <si>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</si>
  <si>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</si>
  <si>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</si>
  <si>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</si>
  <si>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</si>
  <si>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</si>
  <si>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</si>
  <si>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</si>
  <si>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</si>
  <si>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</si>
  <si>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</si>
  <si>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</si>
  <si>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</si>
  <si>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</si>
  <si>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</si>
  <si>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</si>
  <si>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</si>
  <si>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</si>
  <si>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</si>
  <si>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</si>
  <si>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</si>
  <si>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</si>
  <si>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</si>
  <si>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</si>
  <si>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</si>
  <si>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</si>
  <si>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</si>
  <si>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</si>
  <si>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</si>
  <si>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</si>
  <si>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</si>
  <si>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</si>
  <si>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</si>
  <si>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</si>
  <si>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</si>
  <si>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</si>
  <si>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</si>
  <si>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</si>
  <si>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</si>
  <si>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</si>
  <si>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</si>
  <si>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</si>
  <si>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</si>
  <si>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</si>
  <si>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</si>
  <si>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</si>
  <si>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</si>
  <si>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</si>
  <si>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</si>
  <si>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</si>
  <si>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</si>
  <si>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</si>
  <si>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</si>
  <si>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</si>
  <si>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</si>
  <si>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</si>
  <si>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</si>
  <si>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</si>
  <si>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</si>
  <si>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</si>
  <si>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</si>
  <si>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</si>
  <si>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</si>
  <si>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</si>
  <si>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</si>
  <si>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</si>
  <si>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</si>
  <si>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</si>
  <si>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</si>
  <si>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</si>
  <si>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</si>
  <si>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</si>
  <si>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</si>
  <si>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</si>
  <si>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</si>
  <si>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</si>
  <si>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</si>
  <si>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</si>
  <si>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</si>
  <si>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</si>
  <si>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</si>
  <si>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</si>
  <si>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</si>
  <si>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</si>
  <si>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</si>
  <si>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</si>
  <si>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</si>
  <si>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</si>
  <si>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</si>
  <si>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</si>
  <si>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</si>
  <si>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</si>
  <si>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</si>
  <si>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</si>
  <si>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</si>
  <si>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</si>
  <si>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</si>
  <si>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</si>
  <si>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</si>
  <si>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</si>
  <si>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</si>
  <si>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</si>
  <si>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</si>
  <si>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</si>
  <si>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</si>
  <si>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</si>
  <si>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</si>
  <si>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</si>
  <si>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</si>
  <si>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</si>
  <si>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</si>
  <si>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</si>
  <si>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</si>
  <si>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</si>
  <si>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</si>
  <si>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</si>
  <si>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</si>
  <si>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</si>
  <si>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</si>
  <si>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</si>
  <si>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</si>
  <si>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</si>
  <si>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</si>
  <si>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</si>
  <si>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</si>
  <si>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</si>
  <si>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</si>
  <si>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</si>
  <si>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</si>
  <si>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</si>
  <si>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</si>
  <si>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</si>
  <si>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</si>
  <si>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</si>
  <si>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</si>
  <si>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</si>
  <si>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</si>
  <si>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</si>
  <si>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</si>
  <si>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</si>
  <si>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</si>
  <si>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</si>
  <si>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</si>
  <si>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</si>
  <si>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</si>
  <si>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</si>
  <si>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</si>
  <si>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</si>
  <si>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</si>
  <si>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</si>
  <si>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</si>
  <si>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</si>
  <si>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</si>
  <si>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</si>
  <si>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</si>
  <si>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</si>
  <si>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</si>
  <si>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</si>
  <si>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</si>
  <si>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</si>
  <si>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</si>
  <si>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</si>
  <si>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</si>
  <si>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</si>
  <si>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</si>
  <si>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</si>
  <si>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</si>
  <si>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</si>
  <si>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</si>
  <si>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</si>
  <si>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</si>
  <si>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</si>
  <si>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</si>
  <si>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</si>
  <si>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</si>
  <si>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</si>
  <si>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</si>
  <si>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</si>
  <si>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</si>
  <si>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</si>
  <si>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</si>
  <si>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</si>
  <si>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</si>
  <si>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</si>
  <si>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</si>
  <si>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</si>
  <si>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</si>
  <si>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</si>
  <si>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</si>
  <si>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</si>
  <si>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</si>
  <si>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</si>
  <si>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</si>
  <si>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</si>
  <si>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</si>
  <si>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</si>
  <si>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</si>
  <si>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</si>
  <si>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</si>
  <si>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</si>
  <si>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</si>
  <si>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</si>
  <si>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</si>
  <si>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</si>
  <si>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</si>
  <si>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</si>
  <si>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</si>
  <si>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</si>
  <si>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</si>
  <si>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</si>
  <si>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</si>
  <si>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</si>
  <si>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</si>
  <si>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</si>
  <si>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</si>
  <si>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</si>
  <si>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</si>
  <si>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</si>
  <si>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</si>
  <si>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</si>
  <si>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</si>
  <si>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</si>
  <si>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</si>
  <si>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</si>
  <si>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</si>
  <si>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</si>
  <si>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</si>
  <si>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</si>
  <si>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</si>
  <si>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</si>
  <si>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</si>
  <si>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</si>
  <si>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</si>
  <si>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</si>
  <si>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</si>
  <si>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</si>
  <si>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</si>
  <si>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</si>
  <si>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</si>
  <si>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</si>
  <si>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</si>
  <si>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</si>
  <si>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</si>
  <si>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</si>
  <si>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</si>
  <si>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</si>
  <si>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</si>
  <si>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</si>
  <si>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</si>
  <si>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</si>
  <si>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</si>
  <si>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</si>
  <si>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</si>
  <si>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</si>
  <si>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</si>
  <si>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</si>
  <si>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</si>
  <si>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</si>
  <si>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</si>
  <si>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</si>
  <si>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</si>
  <si>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</si>
  <si>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</si>
  <si>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</si>
  <si>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</si>
  <si>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</si>
  <si>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</si>
  <si>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</si>
  <si>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</si>
  <si>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</si>
  <si>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</si>
  <si>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</si>
  <si>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</si>
  <si>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</si>
  <si>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</si>
  <si>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</si>
  <si>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</si>
  <si>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</si>
  <si>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</si>
  <si>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</si>
  <si>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</si>
  <si>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</si>
  <si>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</si>
  <si>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</si>
  <si>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</si>
  <si>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</si>
  <si>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</si>
  <si>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</si>
  <si>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</si>
  <si>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</si>
  <si>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</si>
  <si>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</si>
  <si>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</si>
  <si>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</si>
  <si>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</si>
  <si>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</si>
  <si>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</si>
  <si>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</si>
  <si>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</si>
  <si>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</si>
  <si>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</si>
  <si>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</si>
  <si>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</si>
  <si>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</si>
  <si>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</si>
  <si>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</si>
  <si>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</si>
  <si>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</si>
  <si>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</si>
  <si>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</si>
  <si>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</si>
  <si>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</si>
  <si>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</si>
  <si>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</si>
  <si>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</si>
  <si>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</si>
  <si>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</si>
  <si>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</si>
  <si>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</si>
  <si>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</si>
  <si>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</si>
  <si>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</si>
  <si>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</si>
  <si>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</si>
  <si>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</si>
  <si>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</si>
  <si>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</si>
  <si>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</si>
  <si>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</si>
  <si>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</si>
  <si>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</si>
  <si>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</si>
  <si>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</si>
  <si>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</si>
  <si>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</si>
  <si>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</si>
  <si>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</si>
  <si>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</si>
  <si>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</si>
  <si>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</si>
  <si>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</si>
  <si>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</si>
  <si>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</si>
  <si>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</si>
  <si>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</si>
  <si>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</si>
  <si>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</si>
  <si>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</si>
  <si>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</si>
  <si>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</si>
  <si>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</si>
  <si>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</si>
  <si>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</si>
  <si>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</si>
  <si>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</si>
  <si>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</si>
  <si>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</si>
  <si>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</si>
  <si>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</si>
  <si>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</si>
  <si>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</si>
  <si>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</si>
  <si>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</si>
  <si>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</si>
  <si>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</si>
  <si>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</si>
  <si>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</si>
  <si>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</si>
  <si>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</si>
  <si>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</si>
  <si>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</si>
  <si>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</si>
  <si>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</si>
  <si>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</si>
  <si>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</si>
  <si>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</si>
  <si>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</si>
  <si>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</si>
  <si>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</si>
  <si>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</si>
  <si>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</si>
  <si>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</si>
  <si>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</si>
  <si>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</si>
  <si>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</si>
  <si>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</si>
  <si>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</si>
  <si>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</si>
  <si>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</si>
  <si>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</si>
  <si>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</si>
  <si>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</si>
  <si>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</si>
  <si>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</si>
  <si>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</si>
  <si>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</si>
  <si>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</si>
  <si>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</si>
  <si>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</si>
  <si>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</si>
  <si>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</si>
  <si>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</si>
  <si>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</si>
  <si>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</si>
  <si>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</si>
  <si>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</si>
  <si>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</si>
  <si>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</si>
  <si>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</si>
  <si>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</si>
  <si>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</si>
  <si>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</si>
  <si>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</si>
  <si>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</si>
  <si>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</si>
  <si>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</si>
  <si>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</si>
  <si>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</si>
  <si>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</si>
  <si>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</si>
  <si>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</si>
  <si>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</si>
  <si>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</si>
  <si>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</si>
  <si>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</si>
  <si>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</si>
  <si>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</si>
  <si>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</si>
  <si>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</si>
  <si>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</si>
  <si>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</si>
  <si>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</si>
  <si>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</si>
  <si>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</si>
  <si>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</si>
  <si>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</si>
  <si>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</si>
  <si>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</si>
  <si>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</si>
  <si>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</si>
  <si>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</si>
  <si>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</si>
  <si>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</si>
  <si>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</si>
  <si>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</si>
  <si>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</si>
  <si>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</si>
  <si>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</si>
  <si>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</si>
  <si>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</si>
  <si>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</si>
  <si>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</si>
  <si>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</si>
  <si>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</si>
  <si>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</si>
  <si>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</si>
  <si>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</si>
  <si>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</si>
  <si>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</si>
  <si>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</si>
  <si>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</si>
  <si>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</si>
  <si>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</si>
  <si>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</si>
  <si>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</si>
  <si>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</si>
  <si>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</si>
  <si>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</si>
  <si>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</si>
  <si>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</si>
  <si>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</si>
  <si>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</si>
  <si>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</si>
  <si>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</si>
  <si>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</si>
  <si>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</si>
  <si>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</si>
  <si>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</si>
  <si>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</si>
  <si>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</si>
  <si>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</si>
  <si>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</si>
  <si>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</si>
  <si>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</si>
  <si>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</si>
  <si>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</si>
  <si>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</si>
  <si>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</si>
  <si>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</si>
  <si>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</si>
  <si>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</si>
  <si>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</si>
  <si>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</si>
  <si>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</si>
  <si>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</si>
  <si>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</si>
  <si>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</si>
  <si>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</si>
  <si>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</si>
  <si>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</si>
  <si>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</si>
  <si>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</si>
  <si>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</si>
  <si>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</si>
  <si>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</si>
  <si>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</si>
  <si>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</si>
  <si>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</si>
  <si>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</si>
  <si>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</si>
  <si>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</si>
  <si>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</si>
  <si>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</si>
  <si>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</si>
  <si>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</si>
  <si>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</si>
  <si>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</si>
  <si>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</si>
  <si>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</si>
  <si>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</si>
  <si>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</si>
  <si>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</si>
  <si>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</si>
  <si>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</si>
  <si>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</si>
  <si>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</si>
  <si>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</si>
  <si>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</si>
  <si>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</si>
  <si>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</si>
  <si>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</si>
  <si>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</si>
  <si>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</si>
  <si>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</si>
  <si>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</si>
  <si>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</si>
  <si>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</si>
  <si>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</si>
  <si>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</si>
  <si>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</si>
  <si>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</si>
  <si>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</si>
  <si>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</si>
  <si>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</si>
  <si>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</si>
  <si>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</si>
  <si>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</si>
  <si>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</si>
  <si>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</si>
  <si>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</si>
  <si>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</si>
  <si>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</si>
  <si>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</si>
  <si>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</si>
  <si>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</si>
  <si>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</si>
  <si>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</si>
  <si>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</si>
  <si>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</si>
  <si>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</si>
  <si>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</si>
  <si>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</si>
  <si>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</si>
  <si>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</si>
  <si>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</si>
  <si>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</si>
  <si>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</si>
  <si>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</si>
  <si>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</si>
  <si>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</si>
  <si>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</si>
  <si>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</si>
  <si>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</si>
  <si>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</si>
  <si>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</si>
  <si>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</si>
  <si>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</si>
  <si>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</si>
  <si>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</si>
  <si>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</si>
  <si>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</si>
  <si>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</si>
  <si>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</si>
  <si>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</si>
  <si>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</si>
  <si>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</si>
  <si>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</si>
  <si>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</si>
  <si>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</si>
  <si>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</si>
  <si>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</si>
  <si>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</si>
  <si>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</si>
  <si>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</si>
  <si>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</si>
  <si>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</si>
  <si>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</si>
  <si>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</si>
  <si>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</si>
  <si>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</si>
  <si>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</si>
  <si>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</si>
  <si>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</si>
  <si>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</si>
  <si>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</si>
  <si>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</si>
  <si>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</si>
  <si>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</si>
  <si>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</si>
  <si>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</si>
  <si>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</si>
  <si>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</si>
  <si>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</si>
  <si>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</si>
  <si>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</si>
  <si>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</si>
  <si>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</si>
  <si>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</si>
  <si>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</si>
  <si>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</si>
  <si>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</si>
  <si>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</si>
  <si>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</si>
  <si>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</si>
  <si>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</si>
  <si>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</si>
  <si>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</si>
  <si>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</si>
  <si>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</si>
  <si>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</si>
  <si>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</si>
  <si>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</si>
  <si>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</si>
  <si>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</si>
  <si>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</si>
  <si>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</si>
  <si>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</si>
  <si>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</si>
  <si>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</si>
  <si>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</si>
  <si>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</si>
  <si>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</si>
  <si>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</si>
  <si>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</si>
  <si>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</si>
  <si>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</si>
  <si>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</si>
  <si>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</si>
  <si>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</si>
  <si>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</si>
  <si>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</si>
  <si>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</si>
  <si>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</si>
  <si>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</si>
  <si>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</si>
  <si>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</si>
  <si>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</si>
  <si>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</si>
  <si>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</si>
  <si>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</si>
  <si>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</si>
  <si>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</si>
  <si>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</si>
  <si>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</si>
  <si>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</si>
  <si>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</si>
  <si>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</si>
  <si>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</si>
  <si>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</si>
  <si>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</si>
  <si>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</si>
  <si>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</si>
  <si>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</si>
  <si>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</si>
  <si>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</si>
  <si>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</si>
  <si>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</si>
  <si>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</si>
  <si>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</si>
  <si>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</si>
  <si>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</si>
  <si>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</si>
  <si>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</si>
  <si>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</si>
  <si>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</si>
  <si>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</si>
  <si>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</si>
  <si>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</si>
  <si>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</si>
  <si>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</si>
  <si>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</si>
  <si>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</si>
  <si>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</si>
  <si>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</si>
  <si>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</si>
  <si>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</si>
  <si>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</si>
  <si>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</si>
  <si>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</si>
  <si>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</si>
  <si>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</si>
  <si>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</si>
  <si>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</si>
  <si>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</si>
  <si>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</si>
  <si>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</si>
  <si>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</si>
  <si>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</si>
  <si>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</si>
  <si>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</si>
  <si>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</si>
  <si>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</si>
  <si>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</si>
  <si>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</si>
  <si>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</si>
  <si>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</si>
  <si>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</si>
  <si>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</si>
  <si>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</si>
  <si>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</si>
  <si>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</si>
  <si>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</si>
  <si>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</si>
  <si>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</si>
  <si>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</si>
  <si>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</si>
  <si>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</si>
  <si>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</si>
  <si>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</si>
  <si>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</si>
  <si>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</si>
  <si>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</si>
  <si>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</si>
  <si>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</si>
  <si>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</si>
  <si>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</si>
  <si>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</si>
  <si>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</si>
  <si>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</si>
  <si>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</si>
  <si>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</si>
  <si>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</si>
  <si>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</si>
  <si>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</si>
  <si>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</si>
  <si>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</si>
  <si>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</si>
  <si>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</si>
  <si>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</si>
  <si>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</si>
  <si>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</si>
  <si>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</si>
  <si>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</si>
  <si>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</si>
  <si>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</si>
  <si>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</si>
  <si>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</si>
  <si>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</si>
  <si>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</si>
  <si>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</si>
  <si>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</si>
  <si>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</si>
  <si>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</si>
  <si>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</si>
  <si>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</si>
  <si>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</si>
  <si>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</si>
  <si>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</si>
  <si>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</si>
  <si>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</si>
  <si>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</si>
  <si>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</si>
  <si>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</si>
  <si>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</si>
  <si>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</si>
  <si>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</si>
  <si>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</si>
  <si>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</si>
  <si>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</si>
  <si>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</si>
  <si>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</si>
  <si>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</si>
  <si>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</si>
  <si>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</si>
  <si>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</si>
  <si>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</si>
  <si>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</si>
  <si>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</si>
  <si>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</si>
  <si>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</si>
  <si>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</si>
  <si>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</si>
  <si>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</si>
  <si>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</si>
  <si>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</si>
  <si>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</si>
  <si>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</si>
  <si>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</si>
  <si>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</si>
  <si>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</si>
  <si>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</si>
  <si>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</si>
  <si>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</si>
  <si>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</si>
  <si>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</si>
  <si>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</si>
  <si>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</si>
  <si>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</si>
  <si>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</si>
  <si>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</si>
  <si>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</si>
  <si>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</si>
  <si>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</si>
  <si>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</si>
  <si>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</si>
  <si>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</si>
  <si>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</si>
  <si>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</si>
  <si>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</si>
  <si>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</si>
  <si>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</si>
  <si>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</si>
  <si>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</si>
  <si>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</si>
  <si>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</si>
  <si>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</si>
  <si>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</si>
  <si>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</si>
  <si>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</si>
  <si>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</si>
  <si>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</si>
  <si>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</si>
  <si>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</si>
  <si>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</si>
  <si>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</si>
  <si>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</si>
  <si>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</si>
  <si>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</si>
  <si>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</si>
  <si>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</si>
  <si>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</si>
  <si>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</si>
  <si>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</si>
  <si>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</si>
  <si>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</si>
  <si>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</si>
  <si>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</si>
  <si>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</si>
  <si>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</si>
  <si>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</si>
  <si>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</si>
  <si>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</si>
  <si>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</si>
  <si>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</si>
  <si>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</si>
  <si>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</si>
  <si>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</si>
  <si>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</si>
  <si>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</si>
  <si>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</si>
  <si>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</si>
  <si>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</si>
  <si>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</si>
  <si>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</si>
  <si>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</si>
  <si>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</si>
  <si>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</si>
  <si>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</si>
  <si>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</si>
  <si>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</si>
  <si>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</si>
  <si>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</si>
  <si>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</si>
  <si>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</si>
  <si>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</si>
  <si>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</si>
  <si>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</si>
  <si>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</si>
  <si>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</si>
  <si>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</si>
  <si>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</si>
  <si>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</si>
  <si>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</si>
  <si>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</si>
  <si>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</si>
  <si>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</si>
  <si>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</si>
  <si>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</si>
  <si>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</si>
  <si>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</si>
  <si>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</si>
  <si>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</si>
  <si>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</si>
  <si>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</si>
  <si>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</si>
  <si>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</si>
  <si>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</si>
  <si>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</si>
  <si>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</si>
  <si>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</si>
  <si>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</si>
  <si>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</si>
  <si>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</si>
  <si>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</si>
  <si>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</si>
  <si>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</si>
  <si>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</si>
  <si>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</si>
  <si>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</si>
  <si>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</si>
  <si>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</si>
  <si>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</si>
  <si>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</si>
  <si>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</si>
  <si>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</si>
  <si>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</si>
  <si>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</si>
  <si>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</si>
  <si>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</si>
  <si>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</si>
  <si>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</si>
  <si>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</si>
  <si>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</si>
  <si>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</si>
  <si>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</si>
  <si>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</si>
  <si>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</si>
  <si>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</si>
  <si>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</si>
  <si>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</si>
  <si>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</si>
  <si>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</si>
  <si>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</si>
  <si>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</si>
  <si>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</si>
  <si>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</si>
  <si>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</si>
  <si>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</si>
  <si>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</si>
  <si>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</si>
  <si>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</si>
  <si>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</si>
  <si>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</si>
  <si>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</si>
  <si>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</si>
  <si>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</si>
  <si>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</si>
  <si>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</si>
  <si>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</si>
  <si>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</si>
  <si>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</si>
  <si>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</si>
  <si>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</si>
  <si>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</si>
  <si>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</si>
  <si>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</si>
  <si>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</si>
  <si>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</si>
  <si>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</si>
  <si>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</si>
  <si>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</si>
  <si>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</si>
  <si>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</si>
  <si>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</si>
  <si>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</si>
  <si>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</si>
  <si>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</si>
  <si>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</si>
  <si>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</si>
  <si>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</si>
  <si>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</si>
  <si>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</si>
  <si>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</si>
  <si>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</si>
  <si>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</si>
  <si>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</si>
  <si>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</si>
  <si>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</si>
  <si>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</si>
  <si>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</si>
  <si>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</si>
  <si>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</si>
  <si>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</si>
  <si>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</si>
  <si>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</si>
  <si>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</si>
  <si>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</si>
  <si>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</si>
  <si>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</si>
  <si>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</si>
  <si>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</si>
  <si>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</si>
  <si>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</si>
  <si>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</si>
  <si>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</si>
  <si>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</si>
  <si>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</si>
  <si>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</si>
  <si>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</si>
  <si>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</si>
  <si>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</si>
  <si>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</si>
  <si>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</si>
  <si>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</si>
  <si>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</si>
  <si>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</si>
  <si>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</si>
  <si>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</si>
  <si>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</si>
  <si>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</si>
  <si>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</si>
  <si>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</si>
  <si>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</si>
  <si>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</si>
  <si>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</si>
  <si>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</si>
  <si>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</si>
  <si>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</si>
  <si>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</si>
  <si>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</si>
  <si>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</si>
  <si>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</si>
  <si>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</si>
  <si>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</si>
  <si>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</si>
  <si>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</si>
  <si>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</si>
  <si>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</si>
  <si>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</si>
  <si>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</si>
  <si>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</si>
  <si>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</si>
  <si>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</si>
  <si>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</si>
  <si>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</si>
  <si>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</si>
  <si>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</si>
  <si>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</si>
  <si>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</si>
  <si>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</si>
  <si>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</si>
  <si>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</si>
  <si>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</si>
  <si>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</si>
  <si>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</si>
  <si>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</si>
  <si>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</si>
  <si>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</si>
  <si>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</si>
  <si>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</si>
  <si>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</si>
  <si>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</si>
  <si>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</si>
  <si>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</si>
  <si>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</si>
  <si>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</si>
  <si>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</si>
  <si>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</si>
  <si>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</si>
  <si>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</si>
  <si>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</si>
  <si>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</si>
  <si>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</si>
  <si>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</si>
  <si>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</si>
  <si>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</si>
  <si>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</si>
  <si>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</si>
  <si>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</si>
  <si>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</si>
  <si>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</si>
  <si>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</si>
  <si>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</si>
  <si>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</si>
  <si>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</si>
  <si>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</si>
  <si>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</si>
  <si>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</si>
  <si>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</si>
  <si>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</si>
  <si>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</si>
  <si>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</si>
  <si>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</si>
  <si>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</si>
  <si>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</si>
  <si>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</si>
  <si>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</si>
  <si>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</si>
  <si>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</si>
  <si>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</si>
  <si>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</si>
  <si>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</si>
  <si>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</si>
  <si>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</si>
  <si>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</si>
  <si>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</si>
  <si>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</si>
  <si>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</si>
  <si>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</si>
  <si>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</si>
  <si>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</si>
  <si>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</si>
  <si>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</si>
  <si>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</si>
  <si>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</si>
  <si>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</si>
  <si>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</si>
  <si>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</si>
  <si>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</si>
  <si>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</si>
  <si>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</si>
  <si>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</si>
  <si>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</si>
  <si>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</si>
  <si>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</si>
  <si>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</si>
  <si>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</si>
  <si>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</si>
  <si>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</si>
  <si>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</si>
  <si>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</si>
  <si>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</si>
  <si>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</si>
  <si>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</si>
  <si>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</si>
  <si>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</si>
  <si>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</si>
  <si>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</si>
  <si>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</si>
  <si>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</si>
  <si>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</si>
  <si>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</si>
  <si>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</si>
  <si>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</si>
  <si>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</si>
  <si>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</si>
  <si>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</si>
  <si>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</si>
  <si>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</si>
  <si>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</si>
  <si>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</si>
  <si>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</si>
  <si>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</si>
  <si>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</si>
  <si>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</si>
  <si>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</si>
  <si>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</si>
  <si>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</si>
  <si>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</si>
  <si>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</si>
  <si>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</si>
  <si>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</si>
  <si>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</si>
  <si>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</si>
  <si>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</si>
  <si>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</si>
  <si>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</si>
  <si>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</si>
  <si>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</si>
  <si>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</si>
  <si>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</si>
  <si>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</si>
  <si>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</si>
  <si>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</si>
  <si>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</si>
  <si>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</si>
  <si>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</si>
  <si>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</si>
  <si>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</si>
  <si>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</si>
  <si>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</si>
  <si>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</si>
  <si>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</si>
  <si>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</si>
  <si>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</si>
  <si>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</si>
  <si>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</si>
  <si>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</si>
  <si>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</si>
  <si>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</si>
  <si>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</si>
  <si>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</si>
  <si>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</si>
  <si>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</si>
  <si>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</si>
  <si>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</si>
  <si>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</si>
  <si>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</si>
  <si>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</si>
  <si>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</si>
  <si>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</si>
  <si>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</si>
  <si>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</si>
  <si>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</si>
  <si>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</si>
  <si>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</si>
  <si>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</si>
  <si>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</si>
  <si>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</si>
  <si>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</si>
  <si>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</si>
  <si>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</si>
  <si>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</si>
  <si>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</si>
  <si>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</si>
  <si>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</si>
  <si>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</si>
  <si>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</si>
  <si>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</si>
  <si>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</si>
  <si>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</si>
  <si>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</si>
  <si>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</si>
  <si>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</si>
  <si>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</si>
  <si>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</si>
  <si>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</si>
  <si>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</si>
  <si>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</si>
  <si>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</si>
  <si>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</si>
  <si>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</si>
  <si>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</si>
  <si>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</si>
  <si>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</si>
  <si>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</si>
  <si>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</si>
  <si>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</si>
  <si>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</si>
  <si>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</si>
  <si>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</si>
  <si>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</si>
  <si>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</si>
  <si>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</si>
  <si>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</si>
  <si>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</si>
  <si>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</si>
  <si>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</si>
  <si>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</si>
  <si>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</si>
  <si>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</si>
  <si>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</si>
  <si>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</si>
  <si>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</si>
  <si>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</si>
  <si>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</si>
  <si>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</si>
  <si>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</si>
  <si>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</si>
  <si>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</si>
  <si>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</si>
  <si>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</si>
  <si>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</si>
  <si>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</si>
  <si>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</si>
  <si>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</si>
  <si>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</si>
  <si>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</si>
  <si>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</si>
  <si>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</si>
  <si>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</si>
  <si>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</si>
  <si>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</si>
  <si>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</si>
  <si>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</si>
  <si>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</si>
  <si>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</si>
  <si>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</si>
  <si>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</si>
  <si>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</si>
  <si>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</si>
  <si>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</si>
  <si>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</si>
  <si>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</si>
  <si>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</si>
  <si>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</si>
  <si>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</si>
  <si>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</si>
  <si>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</si>
  <si>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</si>
  <si>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</si>
  <si>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</si>
  <si>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</si>
  <si>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</si>
  <si>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</si>
  <si>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</si>
  <si>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</si>
  <si>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</si>
  <si>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</si>
  <si>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</si>
  <si>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</si>
  <si>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</si>
  <si>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</si>
  <si>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</si>
  <si>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</si>
  <si>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</si>
  <si>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</si>
  <si>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</si>
  <si>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</si>
  <si>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</si>
  <si>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</si>
  <si>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</si>
  <si>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</si>
  <si>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</si>
  <si>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</si>
  <si>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</si>
  <si>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</si>
  <si>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</si>
  <si>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</si>
  <si>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</si>
  <si>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</si>
  <si>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</si>
  <si>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</si>
  <si>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</si>
  <si>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</si>
  <si>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</si>
  <si>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</si>
  <si>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</si>
  <si>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</si>
  <si>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</si>
  <si>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</si>
  <si>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</si>
  <si>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</si>
  <si>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</si>
  <si>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</si>
  <si>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</si>
  <si>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</si>
  <si>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</si>
  <si>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</si>
  <si>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</si>
  <si>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</si>
  <si>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</si>
  <si>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</si>
  <si>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</si>
  <si>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</si>
  <si>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</si>
  <si>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</si>
  <si>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</si>
  <si>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</si>
  <si>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</si>
  <si>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</si>
  <si>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</si>
  <si>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</si>
  <si>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</si>
  <si>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</si>
  <si>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</si>
  <si>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</si>
  <si>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</si>
  <si>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</si>
  <si>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</si>
  <si>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</si>
  <si>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</si>
  <si>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</si>
  <si>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</si>
  <si>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</si>
  <si>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</si>
  <si>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</si>
  <si>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</si>
  <si>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</si>
  <si>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</si>
  <si>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</si>
  <si>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</si>
  <si>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</si>
  <si>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</si>
  <si>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</si>
  <si>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</si>
  <si>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</si>
  <si>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</si>
  <si>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</si>
  <si>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</si>
  <si>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</si>
  <si>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</si>
  <si>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</si>
  <si>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</si>
  <si>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</si>
  <si>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</si>
  <si>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</si>
  <si>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</si>
  <si>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</si>
  <si>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</si>
  <si>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</si>
  <si>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</si>
  <si>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</si>
  <si>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</si>
  <si>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</si>
  <si>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</si>
  <si>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</si>
  <si>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</si>
  <si>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</si>
  <si>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</si>
  <si>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</si>
  <si>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</si>
  <si>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</si>
  <si>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</si>
  <si>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</si>
  <si>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</si>
  <si>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</si>
  <si>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</si>
  <si>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</si>
  <si>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</si>
  <si>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</si>
  <si>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</si>
  <si>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</si>
  <si>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</si>
  <si>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</si>
  <si>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</si>
  <si>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</si>
  <si>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</si>
  <si>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</si>
  <si>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</si>
  <si>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</si>
  <si>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</si>
  <si>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</si>
  <si>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</si>
  <si>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</si>
  <si>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</si>
  <si>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</si>
  <si>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</si>
  <si>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</si>
  <si>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</si>
  <si>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</si>
  <si>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</si>
  <si>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</si>
  <si>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</si>
  <si>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</si>
  <si>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</si>
  <si>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</si>
  <si>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</si>
  <si>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</si>
  <si>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</si>
  <si>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</si>
  <si>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</si>
  <si>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</si>
  <si>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</si>
  <si>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</si>
  <si>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</si>
  <si>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</si>
  <si>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</si>
  <si>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</si>
  <si>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</si>
  <si>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</si>
  <si>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</si>
  <si>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</si>
  <si>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</si>
  <si>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</si>
  <si>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</si>
  <si>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</si>
  <si>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</si>
  <si>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</si>
  <si>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</si>
  <si>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</si>
  <si>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</si>
  <si>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</si>
  <si>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</si>
  <si>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</si>
  <si>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</si>
  <si>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</si>
  <si>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</si>
  <si>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</si>
  <si>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</si>
  <si>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</si>
  <si>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</si>
  <si>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</si>
  <si>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</si>
  <si>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</si>
  <si>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</si>
  <si>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</si>
  <si>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</si>
  <si>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</si>
  <si>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</si>
  <si>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</si>
  <si>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</si>
  <si>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</si>
  <si>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</si>
  <si>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</si>
  <si>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</si>
  <si>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</si>
  <si>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</si>
  <si>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</si>
  <si>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</si>
  <si>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</si>
  <si>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</si>
  <si>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</si>
  <si>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</si>
  <si>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</si>
  <si>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</si>
  <si>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</si>
  <si>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</si>
  <si>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</si>
  <si>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</si>
  <si>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</si>
  <si>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</si>
  <si>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</si>
  <si>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</si>
  <si>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</si>
  <si>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</si>
  <si>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</si>
  <si>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</si>
  <si>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</si>
  <si>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</si>
  <si>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</si>
  <si>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</si>
  <si>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</si>
  <si>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</si>
  <si>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</si>
  <si>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</si>
  <si>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</si>
  <si>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</si>
  <si>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</si>
  <si>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</si>
  <si>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</si>
  <si>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</si>
  <si>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</si>
  <si>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</si>
  <si>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</si>
  <si>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</si>
  <si>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</si>
  <si>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</si>
  <si>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</si>
  <si>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</si>
  <si>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</si>
  <si>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</si>
  <si>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</si>
  <si>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</si>
  <si>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</si>
  <si>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</si>
  <si>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</si>
  <si>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</si>
  <si>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</si>
  <si>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</si>
  <si>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</si>
  <si>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</si>
  <si>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</si>
  <si>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</si>
  <si>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</si>
  <si>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</si>
  <si>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</si>
  <si>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</si>
  <si>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</si>
  <si>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</si>
  <si>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</si>
  <si>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</si>
  <si>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</si>
  <si>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</si>
  <si>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</si>
  <si>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</si>
  <si>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</si>
  <si>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</si>
  <si>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</si>
  <si>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</si>
  <si>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</si>
  <si>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</si>
  <si>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</si>
  <si>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</si>
  <si>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</si>
  <si>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</si>
  <si>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</si>
  <si>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</si>
  <si>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</si>
  <si>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</si>
  <si>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</si>
  <si>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</si>
  <si>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</si>
  <si>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</si>
  <si>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</si>
  <si>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</si>
  <si>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</si>
  <si>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</si>
  <si>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</si>
  <si>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</si>
  <si>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</si>
  <si>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</si>
  <si>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</si>
  <si>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</si>
  <si>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</si>
  <si>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</si>
  <si>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</si>
  <si>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</si>
  <si>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</si>
  <si>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</si>
  <si>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</si>
  <si>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</si>
  <si>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</si>
  <si>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</si>
  <si>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</si>
  <si>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</si>
  <si>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</si>
  <si>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</si>
  <si>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</si>
  <si>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</si>
  <si>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</si>
  <si>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</si>
  <si>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</si>
  <si>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</si>
  <si>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</si>
  <si>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</si>
  <si>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</si>
  <si>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</si>
  <si>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</si>
  <si>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</si>
  <si>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</si>
  <si>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</si>
  <si>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</si>
  <si>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</si>
  <si>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</si>
  <si>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</si>
  <si>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</si>
  <si>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</si>
  <si>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</si>
  <si>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</si>
  <si>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</si>
  <si>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</si>
  <si>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</si>
  <si>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</si>
  <si>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</si>
  <si>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</si>
  <si>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</si>
  <si>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</si>
  <si>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</si>
  <si>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</si>
  <si>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</si>
  <si>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</si>
  <si>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</si>
  <si>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</si>
  <si>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</si>
  <si>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</si>
  <si>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</si>
  <si>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</si>
  <si>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</si>
  <si>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</si>
  <si>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</si>
  <si>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</si>
  <si>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</si>
  <si>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</si>
  <si>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</si>
  <si>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</si>
  <si>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</si>
  <si>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</si>
  <si>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</si>
  <si>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</si>
  <si>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</si>
  <si>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</si>
  <si>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</si>
  <si>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</si>
  <si>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</si>
  <si>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</si>
  <si>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</si>
  <si>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</si>
  <si>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</si>
  <si>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</si>
  <si>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</si>
  <si>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</si>
  <si>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</si>
  <si>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</si>
  <si>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</si>
  <si>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</si>
  <si>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</si>
  <si>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</si>
  <si>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</si>
  <si>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</si>
  <si>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</si>
  <si>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</si>
  <si>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</si>
  <si>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</si>
  <si>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</si>
  <si>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</si>
  <si>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</si>
  <si>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</si>
  <si>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</si>
  <si>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</si>
  <si>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</si>
  <si>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</si>
  <si>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</si>
  <si>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</si>
  <si>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</si>
  <si>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</si>
  <si>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</si>
  <si>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</si>
  <si>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</si>
  <si>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</si>
  <si>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</si>
  <si>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</si>
  <si>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</si>
  <si>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</si>
  <si>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</si>
  <si>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</si>
  <si>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</si>
  <si>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</si>
  <si>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</si>
  <si>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</si>
  <si>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</si>
  <si>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</si>
  <si>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</si>
  <si>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</si>
  <si>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</si>
  <si>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</si>
  <si>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</si>
  <si>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</si>
  <si>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</si>
  <si>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</si>
  <si>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</si>
  <si>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</si>
  <si>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</si>
  <si>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</si>
  <si>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</si>
  <si>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</si>
  <si>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</si>
  <si>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</si>
  <si>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</si>
  <si>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</si>
  <si>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</si>
  <si>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</si>
  <si>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</si>
  <si>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</si>
  <si>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</si>
  <si>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</si>
  <si>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</si>
  <si>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</si>
  <si>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</si>
  <si>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</si>
  <si>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</si>
  <si>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</si>
  <si>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</si>
  <si>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</si>
  <si>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</si>
  <si>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</si>
  <si>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</si>
  <si>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</si>
  <si>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</si>
  <si>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</si>
  <si>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</si>
  <si>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</si>
  <si>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</si>
  <si>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</si>
  <si>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</si>
  <si>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</si>
  <si>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</si>
  <si>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</si>
  <si>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</si>
  <si>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</si>
  <si>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</si>
  <si>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</si>
  <si>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</si>
  <si>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</si>
  <si>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</si>
  <si>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</si>
  <si>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</si>
  <si>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</si>
  <si>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</si>
  <si>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</si>
  <si>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</si>
  <si>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</si>
  <si>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</si>
  <si>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</si>
  <si>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</si>
  <si>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</si>
  <si>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</si>
  <si>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</si>
  <si>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</si>
  <si>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</si>
  <si>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</si>
  <si>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</si>
  <si>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</si>
  <si>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</si>
  <si>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</si>
  <si>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</si>
  <si>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</si>
  <si>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</si>
  <si>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</si>
  <si>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</si>
  <si>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</si>
  <si>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</si>
  <si>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</si>
  <si>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</si>
  <si>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</si>
  <si>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</si>
  <si>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</si>
  <si>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</si>
  <si>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</si>
  <si>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</si>
  <si>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</si>
  <si>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</si>
  <si>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</si>
  <si>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</si>
  <si>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</si>
  <si>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</si>
  <si>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</si>
  <si>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</si>
  <si>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</si>
  <si>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</si>
  <si>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</si>
  <si>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</si>
  <si>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</si>
  <si>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</si>
  <si>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</si>
  <si>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</si>
  <si>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</si>
  <si>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</si>
  <si>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</si>
  <si>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</si>
  <si>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</si>
  <si>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</si>
  <si>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</si>
  <si>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</si>
  <si>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</si>
  <si>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</si>
  <si>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</si>
  <si>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</si>
  <si>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</si>
  <si>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</si>
  <si>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</si>
  <si>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</si>
  <si>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</si>
  <si>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</si>
  <si>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</si>
  <si>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</si>
  <si>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</si>
  <si>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</si>
  <si>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</si>
  <si>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</si>
  <si>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</si>
  <si>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</si>
  <si>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</si>
  <si>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</si>
  <si>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</si>
  <si>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</si>
  <si>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</si>
  <si>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</si>
  <si>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</si>
  <si>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</si>
  <si>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</si>
  <si>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</si>
  <si>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</si>
  <si>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</si>
  <si>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</si>
  <si>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</si>
  <si>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</si>
  <si>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</si>
  <si>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</si>
  <si>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</si>
  <si>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</si>
  <si>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</si>
  <si>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</si>
  <si>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</si>
  <si>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</si>
  <si>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</si>
  <si>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</si>
  <si>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</si>
  <si>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</si>
  <si>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</si>
  <si>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</si>
  <si>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</si>
  <si>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</si>
  <si>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</si>
  <si>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</si>
  <si>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</si>
  <si>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</si>
  <si>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</si>
  <si>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</si>
  <si>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</si>
  <si>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</si>
  <si>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</si>
  <si>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</si>
  <si>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</si>
  <si>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</si>
  <si>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</si>
  <si>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</si>
  <si>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</si>
  <si>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</si>
  <si>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</si>
  <si>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</si>
  <si>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</si>
  <si>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</si>
  <si>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</si>
  <si>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</si>
  <si>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</si>
  <si>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</si>
  <si>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</si>
  <si>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</si>
  <si>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</si>
  <si>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</si>
  <si>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</si>
  <si>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</si>
  <si>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</si>
  <si>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</si>
  <si>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</si>
  <si>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</si>
  <si>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</si>
  <si>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</si>
  <si>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</si>
  <si>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</si>
  <si>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</si>
  <si>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</si>
  <si>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</si>
  <si>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</si>
  <si>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</si>
  <si>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</si>
  <si>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</si>
  <si>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</si>
  <si>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</si>
  <si>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</si>
  <si>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</si>
  <si>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</si>
  <si>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</si>
  <si>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</si>
  <si>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</si>
  <si>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</si>
  <si>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</si>
  <si>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</si>
  <si>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</si>
  <si>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</si>
  <si>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</si>
  <si>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</si>
  <si>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</si>
  <si>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</si>
  <si>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</si>
  <si>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</si>
  <si>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</si>
  <si>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</si>
  <si>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</si>
  <si>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</si>
  <si>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</si>
  <si>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</si>
  <si>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</si>
  <si>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</si>
  <si>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</si>
  <si>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</si>
  <si>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</si>
  <si>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</si>
  <si>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</si>
  <si>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</si>
  <si>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</si>
  <si>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</si>
  <si>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</si>
  <si>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</si>
  <si>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</si>
  <si>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</si>
  <si>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</si>
  <si>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</si>
  <si>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</si>
  <si>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</si>
  <si>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</si>
  <si>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</si>
  <si>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</si>
  <si>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</si>
  <si>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</si>
  <si>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</si>
  <si>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</si>
  <si>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</si>
  <si>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</si>
  <si>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</si>
  <si>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</si>
  <si>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</si>
  <si>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</si>
  <si>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</si>
  <si>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</si>
  <si>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</si>
  <si>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</si>
  <si>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</si>
  <si>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</si>
  <si>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</si>
  <si>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</si>
  <si>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</si>
  <si>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</si>
  <si>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</si>
  <si>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</si>
  <si>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</si>
  <si>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</si>
  <si>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</si>
  <si>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</si>
  <si>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</si>
  <si>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</si>
  <si>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</si>
  <si>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</si>
  <si>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</si>
  <si>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</si>
  <si>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</si>
  <si>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</si>
  <si>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</si>
  <si>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</si>
  <si>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</si>
  <si>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</si>
  <si>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</si>
  <si>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</si>
  <si>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</si>
  <si>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</si>
  <si>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</si>
  <si>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</si>
  <si>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</si>
  <si>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</si>
  <si>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</si>
  <si>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</si>
  <si>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</si>
  <si>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</si>
  <si>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</si>
  <si>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</si>
  <si>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</si>
  <si>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</si>
  <si>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</si>
  <si>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</si>
  <si>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</si>
  <si>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</si>
  <si>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</si>
  <si>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</si>
  <si>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</si>
  <si>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</si>
  <si>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</si>
  <si>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</si>
  <si>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</si>
  <si>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</si>
  <si>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</si>
  <si>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</si>
  <si>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</si>
  <si>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</si>
  <si>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</si>
  <si>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</si>
  <si>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</si>
  <si>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</si>
  <si>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</si>
  <si>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</si>
  <si>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</si>
  <si>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</si>
  <si>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</si>
  <si>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</si>
  <si>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</si>
  <si>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</si>
  <si>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</si>
  <si>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</si>
  <si>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</si>
  <si>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</si>
  <si>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</si>
  <si>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</si>
  <si>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</si>
  <si>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</si>
  <si>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</si>
  <si>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</si>
  <si>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</si>
  <si>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</si>
  <si>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</si>
  <si>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</si>
  <si>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</si>
  <si>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</si>
  <si>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</si>
  <si>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</si>
  <si>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</si>
  <si>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</si>
  <si>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</si>
  <si>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</si>
  <si>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</si>
  <si>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</si>
  <si>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</si>
  <si>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</si>
  <si>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</si>
  <si>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</si>
  <si>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</si>
  <si>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</si>
  <si>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</si>
  <si>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</si>
  <si>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</si>
  <si>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</si>
  <si>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</si>
  <si>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</si>
  <si>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</si>
  <si>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</si>
  <si>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</si>
  <si>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</si>
  <si>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</si>
  <si>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</si>
  <si>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</si>
  <si>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</si>
  <si>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</si>
  <si>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</si>
  <si>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</si>
  <si>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</si>
  <si>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</si>
  <si>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</si>
  <si>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</si>
  <si>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</si>
  <si>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</si>
  <si>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</si>
  <si>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</si>
  <si>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</si>
  <si>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</si>
  <si>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</si>
  <si>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</si>
  <si>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</si>
  <si>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</si>
  <si>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</si>
  <si>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</si>
  <si>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</si>
  <si>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</si>
  <si>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</si>
  <si>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</si>
  <si>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</si>
  <si>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</si>
  <si>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</si>
  <si>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</si>
  <si>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</si>
  <si>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</si>
  <si>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</si>
  <si>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</si>
  <si>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</si>
  <si>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</si>
  <si>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</si>
  <si>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</si>
  <si>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</si>
  <si>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</si>
  <si>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</si>
  <si>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</si>
  <si>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</si>
  <si>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</si>
  <si>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</si>
  <si>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</si>
  <si>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</si>
  <si>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</si>
  <si>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</si>
  <si>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</si>
  <si>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</si>
  <si>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</si>
  <si>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</si>
  <si>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</si>
  <si>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</si>
  <si>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</si>
  <si>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</si>
  <si>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</si>
  <si>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</si>
  <si>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</si>
  <si>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</si>
  <si>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</si>
  <si>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</si>
  <si>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</si>
  <si>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</si>
  <si>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</si>
  <si>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</si>
  <si>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</si>
  <si>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</si>
  <si>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</si>
  <si>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</si>
  <si>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</si>
  <si>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</si>
  <si>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</si>
  <si>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</si>
  <si>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</si>
  <si>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</si>
  <si>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</si>
  <si>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</si>
  <si>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</si>
  <si>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</si>
  <si>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</si>
  <si>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</si>
  <si>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</si>
  <si>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</si>
  <si>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</si>
  <si>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</si>
  <si>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</si>
  <si>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</si>
  <si>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</si>
  <si>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</si>
  <si>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</si>
  <si>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</si>
  <si>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</si>
  <si>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</si>
  <si>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</si>
  <si>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</si>
  <si>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</si>
  <si>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</si>
  <si>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</si>
  <si>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</si>
  <si>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</si>
  <si>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</si>
  <si>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</si>
  <si>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</si>
  <si>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</si>
  <si>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</si>
  <si>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</si>
  <si>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</si>
  <si>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</si>
  <si>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</si>
  <si>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</si>
  <si>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</si>
  <si>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</si>
  <si>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</si>
  <si>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</si>
  <si>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</si>
  <si>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</si>
  <si>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</si>
  <si>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</si>
  <si>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</si>
  <si>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</si>
  <si>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</si>
  <si>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</si>
  <si>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</si>
  <si>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</si>
  <si>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</si>
  <si>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</si>
  <si>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</si>
  <si>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</si>
  <si>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</si>
  <si>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</si>
  <si>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</si>
  <si>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</si>
  <si>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</si>
  <si>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</si>
  <si>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</si>
  <si>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</si>
  <si>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</si>
  <si>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</si>
  <si>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</si>
  <si>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</si>
  <si>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</si>
  <si>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</si>
  <si>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</si>
  <si>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</si>
  <si>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</si>
  <si>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</si>
  <si>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</si>
  <si>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</si>
  <si>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</si>
  <si>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</si>
  <si>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</si>
  <si>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</si>
  <si>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</si>
  <si>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</si>
  <si>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</si>
  <si>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</si>
  <si>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</si>
  <si>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</si>
  <si>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</si>
  <si>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</si>
  <si>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</si>
  <si>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</si>
  <si>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</si>
  <si>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</si>
  <si>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</si>
  <si>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</si>
  <si>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</si>
  <si>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</si>
  <si>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</si>
  <si>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</si>
  <si>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</si>
  <si>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</si>
  <si>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</si>
  <si>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</si>
  <si>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</si>
  <si>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</si>
  <si>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</si>
  <si>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</si>
  <si>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</si>
  <si>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</si>
  <si>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</si>
  <si>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</si>
  <si>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</si>
  <si>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</si>
  <si>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</si>
  <si>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</si>
  <si>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</si>
  <si>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</si>
  <si>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</si>
  <si>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</si>
  <si>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</si>
  <si>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</si>
  <si>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</si>
  <si>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</si>
  <si>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</si>
  <si>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</si>
  <si>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</si>
  <si>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</si>
  <si>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</si>
  <si>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</si>
  <si>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</si>
  <si>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</si>
  <si>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</si>
  <si>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</si>
  <si>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</si>
  <si>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</si>
  <si>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</si>
  <si>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</si>
  <si>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</si>
  <si>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</si>
  <si>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</si>
  <si>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</si>
  <si>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</si>
  <si>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</si>
  <si>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</si>
  <si>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</si>
  <si>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</si>
  <si>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</si>
  <si>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</si>
  <si>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</si>
  <si>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</si>
  <si>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</si>
  <si>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</si>
  <si>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</si>
  <si>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</si>
  <si>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</si>
  <si>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</si>
  <si>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</si>
  <si>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</si>
  <si>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</si>
  <si>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</si>
  <si>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</si>
  <si>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</si>
  <si>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</si>
  <si>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</si>
  <si>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</si>
  <si>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</si>
  <si>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</si>
  <si>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</si>
  <si>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</si>
  <si>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</si>
  <si>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</si>
  <si>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</si>
  <si>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</si>
  <si>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</si>
  <si>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</si>
  <si>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</si>
  <si>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</si>
  <si>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</si>
  <si>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</si>
  <si>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</si>
  <si>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</si>
  <si>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</si>
  <si>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</si>
  <si>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</si>
  <si>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</si>
  <si>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</si>
  <si>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</si>
  <si>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</si>
  <si>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</si>
  <si>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</si>
  <si>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</si>
  <si>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</si>
  <si>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</si>
  <si>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</si>
  <si>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</si>
  <si>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</si>
  <si>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</si>
  <si>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</si>
  <si>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</si>
  <si>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</si>
  <si>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</si>
  <si>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</si>
  <si>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</si>
  <si>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</si>
  <si>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</si>
  <si>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</si>
  <si>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</si>
  <si>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</si>
  <si>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</si>
  <si>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</si>
  <si>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</si>
  <si>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</si>
  <si>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</si>
  <si>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</si>
  <si>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</si>
  <si>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</si>
  <si>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</si>
  <si>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</si>
  <si>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</si>
  <si>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</si>
  <si>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</si>
  <si>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</si>
  <si>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</si>
  <si>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</si>
  <si>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</si>
  <si>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</si>
  <si>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</si>
  <si>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</si>
  <si>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</si>
  <si>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</si>
  <si>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</si>
  <si>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</si>
  <si>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</si>
  <si>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</si>
  <si>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</si>
  <si>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</si>
  <si>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</si>
  <si>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</si>
  <si>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</si>
  <si>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</si>
  <si>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</si>
  <si>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</si>
  <si>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</si>
  <si>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</si>
  <si>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</si>
  <si>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</si>
  <si>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</si>
  <si>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</si>
  <si>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</si>
  <si>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</si>
  <si>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</si>
  <si>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</si>
  <si>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</si>
  <si>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</si>
  <si>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</si>
  <si>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</si>
  <si>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</si>
  <si>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</si>
  <si>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</si>
  <si>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</si>
  <si>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</si>
  <si>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</si>
  <si>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</si>
  <si>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</si>
  <si>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</si>
  <si>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</si>
  <si>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</si>
  <si>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</si>
  <si>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</si>
  <si>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</si>
  <si>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</si>
  <si>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</si>
  <si>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</si>
  <si>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</si>
  <si>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</si>
  <si>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</si>
  <si>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</si>
  <si>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</si>
  <si>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</si>
  <si>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</si>
  <si>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</si>
  <si>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</si>
  <si>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</si>
  <si>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</si>
  <si>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</si>
  <si>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</si>
  <si>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</si>
  <si>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</si>
  <si>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</si>
  <si>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</si>
  <si>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</si>
  <si>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</si>
  <si>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</si>
  <si>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</si>
  <si>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</si>
  <si>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</si>
  <si>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</si>
  <si>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</si>
  <si>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</si>
  <si>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</si>
  <si>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</si>
  <si>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</si>
  <si>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</si>
  <si>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</si>
  <si>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</si>
  <si>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</si>
  <si>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</si>
  <si>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</si>
  <si>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</si>
  <si>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</si>
  <si>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</si>
  <si>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</si>
  <si>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</si>
  <si>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</si>
  <si>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</si>
  <si>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</si>
  <si>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</si>
  <si>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</si>
  <si>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</si>
  <si>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</si>
  <si>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</si>
  <si>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</si>
  <si>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</si>
  <si>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</si>
  <si>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</si>
  <si>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</si>
  <si>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</si>
  <si>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</si>
  <si>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</si>
  <si>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</si>
  <si>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</si>
  <si>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</si>
  <si>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</si>
  <si>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</si>
  <si>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</si>
  <si>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</si>
  <si>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</si>
  <si>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</si>
  <si>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</si>
  <si>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</si>
  <si>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</si>
  <si>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</si>
  <si>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</si>
  <si>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</si>
  <si>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</si>
  <si>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</si>
  <si>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</si>
  <si>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</si>
  <si>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</si>
  <si>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</si>
  <si>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</si>
  <si>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</si>
  <si>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</si>
  <si>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</si>
  <si>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</si>
  <si>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</si>
  <si>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</si>
  <si>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</si>
  <si>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</si>
  <si>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</si>
  <si>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</si>
  <si>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</si>
  <si>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</si>
  <si>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</si>
  <si>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</si>
  <si>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</si>
  <si>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</si>
  <si>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</si>
  <si>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</si>
  <si>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</si>
  <si>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</si>
  <si>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</si>
  <si>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</si>
  <si>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</si>
  <si>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</si>
  <si>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</si>
  <si>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</si>
  <si>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</si>
  <si>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</si>
  <si>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</si>
  <si>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</si>
  <si>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</si>
  <si>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</si>
  <si>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</si>
  <si>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</si>
  <si>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</si>
  <si>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</si>
  <si>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</si>
  <si>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</si>
  <si>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</si>
  <si>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</si>
  <si>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</si>
  <si>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</si>
  <si>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</si>
  <si>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</si>
  <si>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</si>
  <si>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</si>
  <si>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</si>
  <si>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</si>
  <si>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</si>
  <si>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</si>
  <si>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</si>
  <si>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</si>
  <si>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</si>
  <si>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</si>
  <si>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</si>
  <si>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</si>
  <si>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</si>
  <si>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</si>
  <si>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</si>
  <si>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</si>
  <si>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</si>
  <si>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</si>
  <si>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</si>
  <si>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</si>
  <si>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</si>
  <si>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</si>
  <si>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</si>
  <si>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</si>
  <si>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</si>
  <si>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</si>
  <si>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</si>
  <si>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</si>
  <si>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</si>
  <si>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</si>
  <si>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</si>
  <si>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</si>
  <si>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</si>
  <si>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</si>
  <si>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</si>
  <si>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</si>
  <si>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</si>
  <si>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</si>
  <si>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</si>
  <si>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</si>
  <si>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</si>
  <si>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</si>
  <si>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</si>
  <si>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</si>
  <si>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</si>
  <si>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</si>
  <si>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</si>
  <si>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</si>
  <si>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</si>
  <si>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</si>
  <si>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</si>
  <si>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</si>
  <si>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</si>
  <si>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</si>
  <si>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</si>
  <si>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</si>
  <si>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</si>
  <si>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</si>
  <si>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</si>
  <si>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</si>
  <si>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</si>
  <si>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</si>
  <si>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</si>
  <si>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</si>
  <si>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</si>
  <si>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</si>
  <si>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</si>
  <si>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</si>
  <si>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</si>
  <si>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</si>
  <si>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</si>
  <si>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</si>
  <si>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</si>
  <si>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</si>
  <si>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</si>
  <si>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</si>
  <si>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</si>
  <si>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</si>
  <si>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</si>
  <si>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</si>
  <si>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</si>
  <si>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</si>
  <si>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</si>
  <si>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</si>
  <si>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</si>
  <si>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</si>
  <si>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</si>
  <si>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</si>
  <si>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</si>
  <si>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</si>
  <si>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</si>
  <si>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</si>
  <si>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</si>
  <si>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</si>
  <si>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</si>
  <si>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</si>
  <si>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</si>
  <si>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</si>
  <si>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</si>
  <si>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</si>
  <si>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</si>
  <si>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</si>
  <si>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</si>
  <si>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</si>
  <si>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</si>
  <si>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</si>
  <si>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</si>
  <si>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</si>
  <si>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</si>
  <si>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</si>
  <si>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</si>
  <si>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</si>
  <si>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</si>
  <si>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</si>
  <si>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</si>
  <si>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</si>
  <si>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</si>
  <si>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</si>
  <si>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</si>
  <si>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</si>
  <si>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</si>
  <si>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</si>
  <si>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</si>
  <si>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</si>
  <si>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</si>
  <si>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</si>
  <si>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</si>
  <si>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</si>
  <si>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</si>
  <si>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</si>
  <si>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</si>
  <si>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</si>
  <si>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</si>
  <si>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</si>
  <si>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</si>
  <si>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</si>
  <si>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</si>
  <si>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</si>
  <si>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</si>
  <si>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</si>
  <si>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</si>
  <si>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</si>
  <si>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</si>
  <si>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</si>
  <si>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</si>
  <si>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</si>
  <si>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</si>
  <si>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</si>
  <si>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</si>
  <si>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</si>
  <si>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</si>
  <si>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</si>
  <si>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</si>
  <si>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</si>
  <si>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</si>
  <si>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</si>
  <si>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</si>
  <si>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</si>
  <si>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</si>
  <si>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</si>
  <si>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</si>
  <si>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</si>
  <si>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</si>
  <si>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</si>
  <si>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</si>
  <si>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</si>
  <si>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</si>
  <si>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</si>
  <si>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</si>
  <si>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</si>
  <si>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</si>
  <si>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</si>
  <si>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</si>
  <si>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</si>
  <si>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</si>
  <si>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</si>
  <si>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</si>
  <si>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</si>
  <si>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</si>
  <si>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</si>
  <si>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</si>
  <si>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</si>
  <si>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</si>
  <si>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</si>
  <si>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</si>
  <si>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</si>
  <si>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</si>
  <si>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</si>
  <si>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</si>
  <si>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</si>
  <si>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</si>
  <si>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</si>
  <si>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</si>
  <si>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</si>
  <si>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</si>
  <si>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</si>
  <si>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</si>
  <si>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</si>
  <si>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</si>
  <si>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</si>
  <si>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</si>
  <si>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</si>
  <si>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</si>
  <si>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</si>
  <si>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</si>
  <si>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</si>
  <si>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</si>
  <si>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</si>
  <si>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</si>
  <si>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</si>
  <si>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</si>
  <si>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</si>
  <si>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</si>
  <si>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</si>
  <si>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</si>
  <si>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</si>
  <si>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</si>
  <si>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</si>
  <si>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</si>
  <si>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</si>
  <si>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</si>
  <si>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</si>
  <si>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</si>
  <si>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</si>
  <si>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</si>
  <si>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</si>
  <si>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</si>
  <si>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</si>
  <si>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</si>
  <si>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</si>
  <si>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</si>
  <si>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</si>
  <si>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</si>
  <si>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</si>
  <si>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</si>
  <si>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</si>
  <si>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</si>
  <si>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</si>
  <si>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</si>
  <si>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</si>
  <si>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</si>
  <si>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</si>
  <si>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</si>
  <si>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</si>
  <si>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</si>
  <si>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</si>
  <si>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</si>
  <si>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</si>
  <si>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</si>
  <si>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</si>
  <si>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</si>
  <si>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</si>
  <si>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</si>
  <si>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</si>
  <si>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</si>
  <si>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</si>
  <si>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</si>
  <si>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</si>
  <si>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</si>
  <si>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</si>
  <si>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</si>
  <si>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</si>
  <si>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</si>
  <si>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</si>
  <si>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</si>
  <si>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</si>
  <si>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</si>
  <si>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</si>
  <si>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</si>
  <si>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</si>
  <si>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</si>
  <si>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</si>
  <si>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</si>
  <si>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</si>
  <si>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</si>
  <si>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</si>
  <si>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</si>
  <si>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</si>
  <si>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</si>
  <si>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</si>
  <si>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</si>
  <si>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</si>
  <si>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</si>
  <si>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</si>
  <si>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</si>
  <si>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</si>
  <si>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</si>
  <si>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</si>
  <si>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</si>
  <si>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</si>
  <si>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</si>
  <si>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</si>
  <si>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</si>
  <si>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</si>
  <si>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</si>
  <si>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</si>
  <si>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</si>
  <si>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</si>
  <si>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</si>
  <si>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</si>
  <si>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</si>
  <si>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</si>
  <si>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</si>
  <si>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</si>
  <si>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</si>
  <si>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</si>
  <si>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</si>
  <si>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</si>
  <si>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</si>
  <si>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</si>
  <si>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</si>
  <si>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</si>
  <si>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</si>
  <si>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</si>
  <si>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</si>
  <si>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</si>
  <si>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</si>
  <si>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</si>
  <si>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</si>
  <si>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</si>
  <si>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</si>
  <si>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</si>
  <si>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</si>
  <si>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</si>
  <si>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</si>
  <si>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</si>
  <si>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</si>
  <si>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</si>
  <si>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</si>
  <si>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</si>
  <si>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</si>
  <si>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</si>
  <si>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</si>
  <si>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</si>
  <si>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</si>
  <si>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</si>
  <si>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</si>
  <si>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</si>
  <si>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</si>
  <si>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</si>
  <si>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</si>
  <si>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</si>
  <si>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</si>
  <si>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</si>
  <si>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</si>
  <si>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</si>
  <si>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</si>
  <si>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</si>
  <si>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</si>
  <si>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</si>
  <si>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</si>
  <si>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</si>
  <si>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</si>
  <si>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</si>
  <si>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</si>
  <si>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</si>
  <si>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</si>
  <si>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</si>
  <si>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</si>
  <si>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</si>
  <si>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</si>
  <si>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</si>
  <si>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</si>
  <si>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</si>
  <si>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</si>
  <si>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</si>
  <si>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</si>
  <si>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</si>
  <si>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</si>
  <si>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</si>
  <si>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</si>
  <si>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</si>
  <si>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</si>
  <si>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</si>
  <si>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</si>
  <si>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</si>
  <si>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</si>
  <si>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</si>
  <si>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</si>
  <si>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</si>
  <si>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</si>
  <si>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</si>
  <si>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</si>
  <si>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</si>
  <si>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</si>
  <si>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</si>
  <si>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</si>
  <si>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</si>
  <si>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</si>
  <si>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</si>
  <si>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</si>
  <si>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</si>
  <si>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</si>
  <si>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</si>
  <si>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</si>
  <si>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</si>
  <si>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</si>
  <si>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</si>
  <si>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</si>
  <si>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</si>
  <si>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</si>
  <si>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</si>
  <si>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</si>
  <si>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</si>
  <si>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</si>
  <si>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</si>
  <si>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</si>
  <si>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</si>
  <si>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</si>
  <si>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</si>
  <si>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</si>
  <si>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</si>
  <si>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</si>
  <si>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</si>
  <si>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</si>
  <si>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</si>
  <si>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</si>
  <si>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</si>
  <si>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</si>
  <si>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</si>
  <si>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</si>
  <si>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</si>
  <si>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</si>
  <si>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</si>
  <si>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</si>
  <si>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</si>
  <si>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</si>
  <si>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</si>
  <si>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</si>
  <si>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</si>
  <si>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</si>
  <si>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</si>
  <si>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</si>
  <si>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</si>
  <si>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</si>
  <si>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</si>
  <si>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</si>
  <si>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</si>
  <si>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</si>
  <si>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</si>
  <si>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</si>
  <si>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</si>
  <si>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</si>
  <si>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</si>
  <si>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</si>
  <si>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</si>
  <si>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</si>
  <si>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</si>
  <si>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</si>
  <si>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</si>
  <si>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</si>
  <si>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</si>
  <si>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</si>
  <si>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</si>
  <si>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</si>
  <si>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</si>
  <si>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</si>
  <si>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</si>
  <si>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</si>
  <si>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</si>
  <si>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</si>
  <si>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</si>
  <si>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</si>
  <si>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</si>
  <si>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</si>
  <si>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</si>
  <si>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</si>
  <si>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</si>
  <si>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</si>
  <si>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</si>
  <si>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</si>
  <si>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</si>
  <si>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</si>
  <si>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</si>
  <si>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</si>
  <si>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</si>
  <si>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</si>
  <si>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</si>
  <si>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</si>
  <si>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</si>
  <si>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</si>
  <si>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</si>
  <si>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</si>
  <si>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</si>
  <si>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</si>
  <si>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</si>
  <si>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</si>
  <si>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</si>
  <si>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</si>
  <si>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</si>
  <si>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</si>
  <si>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</si>
  <si>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</si>
  <si>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</si>
  <si>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</si>
  <si>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</si>
  <si>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</si>
  <si>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</si>
  <si>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</si>
  <si>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</si>
  <si>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</si>
  <si>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</si>
  <si>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</si>
  <si>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</si>
  <si>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</si>
  <si>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</si>
  <si>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</si>
  <si>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</si>
  <si>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</si>
  <si>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</si>
  <si>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</si>
  <si>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</si>
  <si>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</si>
  <si>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</si>
  <si>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</si>
  <si>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</si>
  <si>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</si>
  <si>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</si>
  <si>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</si>
  <si>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</si>
  <si>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</si>
  <si>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</si>
  <si>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</si>
  <si>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</si>
  <si>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</si>
  <si>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</si>
  <si>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</si>
  <si>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</si>
  <si>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</si>
  <si>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</si>
  <si>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</si>
  <si>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</si>
  <si>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</si>
  <si>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</si>
  <si>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</si>
  <si>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</si>
  <si>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</si>
  <si>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</si>
  <si>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</si>
  <si>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</si>
  <si>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</si>
  <si>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</si>
  <si>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</si>
  <si>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</si>
  <si>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</si>
  <si>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</si>
  <si>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</si>
  <si>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</si>
  <si>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</si>
  <si>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</si>
  <si>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</si>
  <si>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</si>
  <si>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</si>
  <si>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</si>
  <si>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</si>
  <si>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</si>
  <si>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</si>
  <si>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</si>
  <si>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</si>
  <si>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</si>
  <si>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</si>
  <si>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</si>
  <si>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</si>
  <si>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</si>
  <si>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</si>
  <si>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</si>
  <si>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</si>
  <si>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</si>
  <si>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</si>
  <si>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</si>
  <si>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</si>
  <si>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</si>
  <si>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</si>
  <si>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</si>
  <si>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</si>
  <si>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</si>
  <si>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</si>
  <si>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</si>
  <si>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</si>
  <si>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</si>
  <si>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</si>
  <si>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</si>
  <si>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</si>
  <si>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</si>
  <si>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</si>
  <si>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</si>
  <si>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</si>
  <si>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</si>
  <si>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</si>
  <si>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</si>
  <si>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</si>
  <si>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</si>
  <si>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</si>
  <si>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</si>
  <si>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</si>
  <si>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</si>
  <si>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</si>
  <si>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</si>
  <si>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</si>
  <si>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</si>
  <si>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</si>
  <si>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</si>
  <si>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</si>
  <si>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</si>
  <si>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</si>
  <si>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</si>
  <si>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</si>
  <si>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</si>
  <si>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</si>
  <si>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</si>
  <si>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</si>
  <si>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</si>
  <si>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</si>
  <si>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</si>
  <si>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</si>
  <si>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</si>
  <si>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</si>
  <si>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</si>
  <si>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</si>
  <si>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</si>
  <si>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</si>
  <si>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</si>
  <si>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</si>
  <si>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</si>
  <si>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</si>
  <si>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</si>
  <si>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</si>
  <si>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</si>
  <si>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</si>
  <si>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</si>
  <si>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</si>
  <si>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</si>
  <si>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</si>
  <si>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</si>
  <si>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</si>
  <si>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</si>
  <si>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</si>
  <si>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</si>
  <si>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</si>
  <si>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</si>
  <si>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</si>
  <si>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</si>
  <si>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</si>
  <si>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</si>
  <si>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</si>
  <si>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</si>
  <si>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</si>
  <si>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</si>
  <si>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</si>
  <si>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</si>
  <si>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</si>
  <si>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</si>
  <si>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</si>
  <si>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</si>
  <si>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</si>
  <si>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</si>
  <si>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</si>
  <si>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</si>
  <si>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</si>
  <si>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</si>
  <si>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</si>
  <si>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</si>
  <si>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</si>
  <si>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</si>
  <si>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</si>
  <si>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</si>
  <si>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</si>
  <si>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</si>
  <si>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</si>
  <si>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</si>
  <si>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</si>
  <si>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</si>
  <si>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</si>
  <si>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</si>
  <si>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</si>
  <si>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</si>
  <si>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</si>
  <si>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</si>
  <si>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</si>
  <si>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</si>
  <si>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</si>
  <si>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</si>
  <si>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</si>
  <si>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</si>
  <si>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</si>
  <si>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</si>
  <si>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</si>
  <si>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</si>
  <si>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</si>
  <si>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</si>
  <si>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</si>
  <si>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</si>
  <si>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</si>
  <si>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</si>
  <si>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</si>
  <si>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</si>
  <si>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</si>
  <si>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</si>
  <si>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</si>
  <si>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</si>
  <si>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</si>
  <si>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</si>
  <si>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</si>
  <si>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</si>
  <si>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</si>
  <si>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</si>
  <si>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</si>
  <si>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</si>
  <si>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</si>
  <si>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</si>
  <si>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</si>
  <si>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</si>
  <si>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</si>
  <si>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</si>
  <si>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</si>
  <si>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</si>
  <si>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</si>
  <si>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</si>
  <si>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</si>
  <si>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</si>
  <si>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</si>
  <si>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</si>
  <si>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</si>
  <si>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</si>
  <si>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</si>
  <si>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</si>
  <si>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</si>
  <si>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</si>
  <si>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</si>
  <si>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</si>
  <si>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</si>
  <si>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</si>
  <si>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</si>
  <si>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</si>
  <si>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</si>
  <si>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</si>
  <si>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</si>
  <si>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</si>
  <si>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</si>
  <si>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</si>
  <si>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</si>
  <si>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</si>
  <si>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</si>
  <si>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</si>
  <si>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</si>
  <si>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</si>
  <si>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</si>
  <si>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</si>
  <si>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</si>
  <si>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</si>
  <si>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</si>
  <si>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</si>
  <si>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</si>
  <si>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</si>
  <si>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</si>
  <si>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</si>
  <si>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</si>
  <si>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</si>
  <si>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</si>
  <si>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</si>
  <si>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</si>
  <si>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</si>
  <si>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</si>
  <si>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</si>
  <si>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</si>
  <si>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</si>
  <si>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</si>
  <si>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</si>
  <si>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</si>
  <si>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</si>
  <si>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</si>
  <si>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</si>
  <si>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</si>
  <si>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</si>
  <si>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</si>
  <si>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</si>
  <si>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</si>
  <si>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</si>
  <si>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</si>
  <si>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</si>
  <si>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</si>
  <si>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</si>
  <si>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</si>
  <si>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</si>
  <si>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</si>
  <si>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</si>
  <si>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</si>
  <si>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</si>
  <si>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</si>
  <si>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</si>
  <si>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</si>
  <si>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</si>
  <si>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</si>
  <si>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</si>
  <si>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</si>
  <si>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</si>
  <si>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</si>
  <si>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</si>
  <si>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</si>
  <si>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</si>
  <si>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</si>
  <si>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</si>
  <si>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</si>
  <si>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</si>
  <si>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</si>
  <si>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</si>
  <si>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</si>
  <si>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</si>
  <si>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</si>
  <si>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</si>
  <si>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</si>
  <si>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</si>
  <si>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</si>
  <si>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</si>
  <si>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</si>
  <si>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</si>
  <si>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</si>
  <si>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</si>
  <si>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</si>
  <si>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</si>
  <si>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</si>
  <si>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</si>
  <si>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</si>
  <si>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</si>
  <si>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</si>
  <si>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</si>
  <si>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</si>
  <si>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</si>
  <si>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</si>
  <si>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</si>
  <si>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</si>
  <si>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</si>
  <si>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</si>
  <si>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</si>
  <si>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</si>
  <si>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</si>
  <si>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</si>
  <si>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</si>
  <si>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</si>
  <si>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</si>
  <si>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</si>
  <si>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</si>
  <si>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</si>
  <si>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</si>
  <si>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</si>
  <si>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</si>
  <si>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</si>
  <si>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</si>
  <si>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</si>
  <si>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</si>
  <si>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</si>
  <si>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</si>
  <si>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</si>
  <si>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</si>
  <si>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</si>
  <si>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</si>
  <si>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</si>
  <si>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</si>
  <si>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</si>
  <si>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</si>
  <si>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</si>
  <si>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</si>
  <si>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</si>
  <si>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</si>
  <si>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</si>
  <si>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</si>
  <si>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</si>
  <si>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</si>
  <si>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</si>
  <si>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</si>
  <si>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</si>
  <si>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</si>
  <si>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</si>
  <si>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</si>
  <si>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</si>
  <si>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</si>
  <si>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</si>
  <si>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</si>
  <si>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</si>
  <si>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</si>
  <si>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</si>
  <si>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</si>
  <si>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</si>
  <si>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</si>
  <si>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</si>
  <si>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</si>
  <si>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</si>
  <si>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</si>
  <si>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</si>
  <si>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</si>
  <si>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</si>
  <si>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</si>
  <si>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</si>
  <si>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</si>
  <si>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</si>
  <si>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</si>
  <si>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</si>
  <si>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</si>
  <si>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</si>
  <si>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</si>
  <si>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</si>
  <si>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</si>
  <si>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</si>
  <si>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</si>
  <si>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</si>
  <si>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</si>
  <si>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</si>
  <si>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</si>
  <si>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</si>
  <si>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</si>
  <si>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</si>
  <si>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</si>
  <si>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</si>
  <si>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</si>
  <si>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</si>
  <si>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</si>
  <si>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</si>
  <si>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</si>
  <si>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</si>
  <si>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</si>
  <si>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</si>
  <si>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</si>
  <si>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</si>
  <si>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</si>
  <si>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</si>
  <si>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</si>
  <si>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</si>
  <si>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</si>
  <si>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</si>
  <si>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</si>
  <si>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</si>
  <si>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</si>
  <si>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</si>
  <si>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</si>
  <si>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</si>
  <si>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</si>
  <si>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</si>
  <si>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</si>
  <si>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</si>
  <si>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</si>
  <si>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</si>
  <si>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</si>
  <si>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</si>
  <si>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</si>
  <si>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</si>
  <si>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</si>
  <si>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</si>
  <si>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</si>
  <si>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</si>
  <si>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</si>
  <si>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</si>
  <si>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</si>
  <si>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</si>
  <si>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</si>
  <si>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</si>
  <si>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</si>
  <si>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</si>
  <si>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</si>
  <si>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</si>
  <si>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</si>
  <si>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</si>
  <si>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</si>
  <si>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</si>
  <si>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</si>
  <si>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</si>
  <si>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</si>
  <si>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</si>
  <si>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</si>
  <si>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</si>
  <si>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</si>
  <si>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</si>
  <si>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</si>
  <si>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</si>
  <si>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</si>
  <si>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</si>
  <si>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</si>
  <si>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</si>
  <si>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</si>
  <si>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</si>
  <si>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</si>
  <si>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</si>
  <si>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</si>
  <si>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</si>
  <si>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</si>
  <si>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</si>
  <si>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</si>
  <si>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</si>
  <si>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</si>
  <si>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</si>
  <si>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</si>
  <si>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</si>
  <si>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</si>
  <si>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</si>
  <si>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</si>
  <si>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</si>
  <si>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</si>
  <si>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</si>
  <si>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</si>
  <si>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</si>
  <si>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</si>
  <si>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</si>
  <si>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</si>
  <si>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</si>
  <si>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</si>
  <si>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</si>
  <si>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</si>
  <si>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</si>
  <si>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</si>
  <si>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</si>
  <si>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</si>
  <si>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</si>
  <si>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</si>
  <si>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</si>
  <si>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</si>
  <si>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</si>
  <si>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</si>
  <si>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</si>
  <si>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</si>
  <si>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</si>
  <si>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</si>
  <si>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</si>
  <si>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</si>
  <si>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</si>
  <si>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</si>
  <si>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</si>
  <si>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</si>
  <si>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</si>
  <si>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</si>
  <si>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</si>
  <si>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</si>
  <si>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</si>
  <si>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</si>
  <si>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</si>
  <si>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</si>
  <si>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</si>
  <si>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</si>
  <si>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</si>
  <si>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</si>
  <si>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</si>
  <si>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</si>
  <si>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</si>
  <si>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</si>
  <si>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</si>
  <si>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</si>
  <si>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</si>
  <si>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</si>
  <si>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</si>
  <si>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</si>
  <si>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</si>
  <si>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</si>
  <si>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</si>
  <si>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</si>
  <si>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</si>
  <si>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</si>
  <si>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</si>
  <si>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</si>
  <si>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</si>
  <si>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</si>
  <si>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</si>
  <si>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</si>
  <si>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</si>
  <si>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</si>
  <si>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</si>
  <si>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</si>
  <si>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</si>
  <si>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</si>
  <si>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</si>
  <si>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</si>
  <si>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</si>
  <si>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</si>
  <si>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</si>
  <si>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</si>
  <si>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</si>
  <si>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</si>
  <si>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</si>
  <si>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</si>
  <si>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</si>
  <si>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</si>
  <si>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</si>
  <si>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</si>
  <si>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</si>
  <si>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</si>
  <si>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</si>
  <si>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</si>
  <si>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</si>
  <si>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</si>
  <si>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</si>
  <si>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</si>
  <si>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</si>
  <si>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</si>
  <si>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</si>
  <si>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</si>
  <si>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</si>
  <si>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</si>
  <si>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</si>
  <si>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</si>
  <si>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</si>
  <si>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</si>
  <si>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</si>
  <si>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</si>
  <si>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</si>
  <si>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</si>
  <si>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</si>
  <si>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</si>
  <si>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</si>
  <si>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</si>
  <si>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</si>
  <si>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</si>
  <si>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</si>
  <si>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</si>
  <si>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</si>
  <si>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</si>
  <si>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</si>
  <si>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</si>
  <si>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</si>
  <si>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</si>
  <si>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</si>
  <si>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</si>
  <si>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</si>
  <si>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</si>
  <si>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</si>
  <si>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</si>
  <si>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</si>
  <si>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</si>
  <si>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</si>
  <si>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</si>
  <si>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</si>
  <si>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</si>
  <si>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</si>
  <si>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</si>
  <si>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</si>
  <si>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</si>
  <si>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</si>
  <si>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</si>
  <si>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</si>
  <si>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</si>
  <si>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</si>
  <si>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</si>
  <si>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</si>
  <si>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</si>
  <si>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</si>
  <si>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</si>
  <si>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</si>
  <si>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</si>
  <si>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</si>
  <si>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</si>
  <si>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</si>
  <si>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</si>
  <si>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</si>
  <si>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</si>
  <si>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</si>
  <si>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</si>
  <si>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</si>
  <si>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</si>
  <si>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</si>
  <si>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</si>
  <si>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</si>
  <si>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</si>
  <si>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</si>
  <si>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</si>
  <si>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</si>
  <si>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</si>
  <si>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</si>
  <si>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</si>
  <si>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</si>
  <si>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</si>
  <si>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</si>
  <si>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</si>
  <si>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</si>
  <si>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</si>
  <si>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</si>
  <si>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</si>
  <si>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</si>
  <si>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</si>
  <si>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</si>
  <si>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</si>
  <si>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</si>
  <si>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</si>
  <si>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</si>
  <si>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</si>
  <si>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</si>
  <si>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</si>
  <si>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</si>
  <si>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</si>
  <si>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</si>
  <si>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</si>
  <si>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</si>
  <si>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</si>
  <si>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</si>
  <si>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</si>
  <si>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</si>
  <si>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</si>
  <si>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</si>
  <si>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</si>
  <si>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</si>
  <si>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</si>
  <si>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</si>
  <si>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</si>
  <si>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</si>
  <si>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</si>
  <si>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</si>
  <si>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</si>
  <si>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</si>
  <si>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</si>
  <si>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</si>
  <si>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</si>
  <si>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</si>
  <si>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</si>
  <si>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</si>
  <si>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</si>
  <si>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</si>
  <si>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</si>
  <si>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</si>
  <si>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</si>
  <si>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</si>
  <si>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</si>
  <si>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</si>
  <si>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</si>
  <si>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</si>
  <si>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</si>
  <si>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</si>
  <si>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</si>
  <si>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</si>
  <si>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</si>
  <si>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</si>
  <si>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</si>
  <si>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</si>
  <si>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</si>
  <si>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</si>
  <si>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</si>
  <si>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</si>
  <si>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</si>
  <si>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</si>
  <si>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</si>
  <si>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</si>
  <si>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</si>
  <si>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</si>
  <si>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</si>
  <si>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</si>
  <si>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</si>
  <si>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</si>
  <si>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</si>
  <si>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</si>
  <si>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</si>
  <si>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</si>
  <si>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</si>
  <si>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</si>
  <si>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</si>
  <si>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</si>
  <si>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</si>
  <si>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</si>
  <si>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</si>
  <si>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</si>
  <si>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</si>
  <si>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</si>
  <si>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</si>
  <si>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</si>
  <si>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</si>
  <si>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</si>
  <si>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</si>
  <si>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</si>
  <si>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</si>
  <si>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</si>
  <si>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</si>
  <si>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</si>
  <si>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</si>
  <si>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</si>
  <si>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</si>
  <si>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</si>
  <si>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</si>
  <si>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</si>
  <si>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</si>
  <si>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</si>
  <si>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</si>
  <si>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</si>
  <si>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</si>
  <si>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</si>
  <si>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</si>
  <si>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</si>
  <si>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</si>
  <si>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</si>
  <si>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</si>
  <si>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</si>
  <si>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</si>
  <si>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</si>
  <si>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</si>
  <si>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</si>
  <si>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</si>
  <si>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</si>
  <si>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</si>
  <si>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</si>
  <si>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</si>
  <si>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</si>
  <si>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</si>
  <si>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</si>
  <si>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</si>
  <si>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</si>
  <si>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</si>
  <si>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</si>
  <si>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</si>
  <si>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</si>
  <si>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</si>
  <si>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</si>
  <si>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</si>
  <si>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</si>
  <si>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</si>
  <si>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</si>
  <si>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</si>
  <si>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</si>
  <si>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</si>
  <si>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</si>
  <si>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</si>
  <si>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</si>
  <si>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</si>
  <si>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</si>
  <si>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</si>
  <si>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</si>
  <si>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</si>
  <si>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</si>
  <si>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</si>
  <si>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</si>
  <si>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</si>
  <si>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</si>
  <si>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</si>
  <si>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</si>
  <si>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</si>
  <si>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</si>
  <si>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</si>
  <si>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</si>
  <si>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</si>
  <si>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</si>
  <si>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</si>
  <si>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</si>
  <si>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</si>
  <si>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</si>
  <si>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</si>
  <si>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</si>
  <si>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</si>
  <si>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</si>
  <si>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</si>
  <si>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</si>
  <si>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</si>
  <si>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</si>
  <si>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</si>
  <si>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</si>
  <si>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</si>
  <si>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</si>
  <si>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</si>
  <si>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</si>
  <si>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</si>
  <si>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</si>
  <si>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</si>
  <si>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</si>
  <si>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</si>
  <si>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</si>
  <si>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</si>
  <si>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</si>
  <si>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</si>
  <si>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</si>
  <si>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</si>
  <si>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</si>
  <si>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</si>
  <si>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</si>
  <si>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</si>
  <si>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</si>
  <si>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</si>
  <si>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</si>
  <si>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</si>
  <si>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</si>
  <si>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</si>
  <si>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</si>
  <si>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</si>
  <si>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</si>
  <si>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</si>
  <si>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</si>
  <si>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</si>
  <si>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</si>
  <si>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</si>
  <si>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</si>
  <si>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</si>
  <si>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</si>
  <si>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</si>
  <si>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</si>
  <si>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</si>
  <si>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</si>
  <si>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</si>
  <si>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</si>
  <si>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</si>
  <si>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</si>
  <si>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</si>
  <si>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</si>
  <si>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</si>
  <si>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</si>
  <si>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</si>
  <si>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</si>
  <si>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</si>
  <si>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</si>
  <si>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</si>
  <si>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</si>
  <si>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</si>
  <si>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</si>
  <si>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</si>
  <si>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</si>
  <si>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</si>
  <si>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</si>
  <si>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</si>
  <si>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</si>
  <si>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</si>
  <si>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</si>
  <si>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</si>
  <si>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</si>
  <si>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</si>
  <si>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</si>
  <si>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</si>
  <si>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</si>
  <si>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</si>
  <si>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</si>
  <si>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</si>
  <si>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</si>
  <si>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</si>
  <si>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</si>
  <si>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</si>
  <si>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</si>
  <si>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</si>
  <si>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</si>
  <si>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</si>
  <si>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</si>
  <si>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</si>
  <si>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</si>
  <si>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</si>
  <si>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</si>
  <si>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</si>
  <si>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</si>
  <si>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</si>
  <si>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</si>
  <si>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</si>
  <si>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</si>
  <si>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</si>
  <si>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</si>
  <si>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</si>
  <si>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</si>
  <si>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</si>
  <si>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</si>
  <si>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</si>
  <si>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</si>
  <si>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</si>
  <si>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</si>
  <si>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</si>
  <si>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</si>
  <si>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</si>
  <si>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</si>
  <si>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</si>
  <si>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</si>
  <si>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</si>
  <si>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</si>
  <si>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</si>
  <si>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</si>
  <si>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</si>
  <si>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</si>
  <si>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</si>
  <si>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</si>
  <si>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</si>
  <si>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</si>
  <si>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</si>
  <si>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</si>
  <si>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</si>
  <si>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</si>
  <si>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</si>
  <si>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</si>
  <si>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</si>
  <si>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</si>
  <si>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</si>
  <si>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</si>
  <si>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</si>
  <si>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</si>
  <si>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</si>
  <si>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</si>
  <si>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</si>
  <si>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</si>
  <si>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</si>
  <si>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</si>
  <si>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</si>
  <si>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</si>
  <si>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</si>
  <si>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</si>
  <si>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</si>
  <si>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</si>
  <si>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</si>
  <si>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</si>
  <si>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</si>
  <si>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</si>
  <si>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</si>
  <si>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</si>
  <si>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</si>
  <si>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</si>
  <si>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</si>
  <si>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</si>
  <si>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</si>
  <si>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</si>
  <si>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</si>
  <si>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</si>
  <si>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</si>
  <si>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</si>
  <si>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</si>
  <si>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</si>
  <si>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</si>
  <si>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</si>
  <si>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</si>
  <si>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</si>
  <si>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</si>
  <si>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</si>
  <si>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</si>
  <si>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</si>
  <si>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</si>
  <si>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</si>
  <si>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</si>
  <si>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</si>
  <si>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</si>
  <si>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</si>
  <si>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</si>
  <si>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</si>
  <si>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</si>
  <si>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</si>
  <si>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</si>
  <si>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</si>
  <si>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</si>
  <si>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</si>
  <si>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</si>
  <si>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</si>
  <si>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</si>
  <si>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</si>
  <si>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</si>
  <si>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</si>
  <si>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</si>
  <si>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</si>
  <si>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</si>
  <si>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</si>
  <si>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</si>
  <si>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</si>
  <si>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</si>
  <si>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</si>
  <si>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</si>
  <si>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</si>
  <si>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</si>
  <si>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</si>
  <si>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</si>
  <si>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</si>
  <si>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</si>
  <si>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</si>
  <si>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</si>
  <si>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</si>
  <si>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</si>
  <si>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</si>
  <si>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</si>
  <si>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</si>
  <si>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</si>
  <si>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</si>
  <si>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</si>
  <si>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</si>
  <si>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</si>
  <si>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</si>
  <si>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</si>
  <si>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</si>
  <si>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</si>
  <si>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</si>
  <si>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</si>
  <si>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</si>
  <si>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</si>
  <si>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</si>
  <si>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</si>
  <si>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</si>
  <si>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</si>
  <si>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</si>
  <si>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</si>
  <si>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</si>
  <si>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</si>
  <si>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</si>
  <si>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</si>
  <si>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</si>
  <si>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</si>
  <si>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</si>
  <si>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</si>
  <si>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</si>
  <si>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</si>
  <si>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</si>
  <si>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</si>
  <si>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</si>
  <si>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</si>
  <si>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</si>
  <si>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</si>
  <si>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</si>
  <si>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</si>
  <si>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</si>
  <si>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</si>
  <si>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</si>
  <si>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</si>
  <si>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</si>
  <si>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</si>
  <si>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</si>
  <si>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</si>
  <si>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</si>
  <si>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</si>
  <si>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</si>
  <si>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</si>
  <si>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</si>
  <si>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</si>
  <si>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</si>
  <si>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</si>
  <si>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</si>
  <si>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</si>
  <si>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</si>
  <si>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</si>
  <si>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</si>
  <si>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</si>
  <si>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</si>
  <si>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</si>
  <si>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</si>
  <si>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</si>
  <si>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</si>
  <si>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</si>
  <si>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</si>
  <si>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</si>
  <si>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</si>
  <si>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</si>
  <si>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</si>
  <si>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</si>
  <si>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</si>
  <si>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</si>
  <si>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</si>
  <si>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</si>
  <si>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</si>
  <si>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</si>
  <si>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</si>
  <si>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</si>
  <si>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</si>
  <si>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</si>
  <si>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</si>
  <si>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</si>
  <si>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</si>
  <si>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</si>
  <si>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</si>
  <si>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</si>
  <si>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</si>
  <si>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</si>
  <si>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</si>
  <si>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</si>
  <si>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</si>
  <si>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</si>
  <si>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</si>
  <si>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</si>
  <si>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</si>
  <si>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</si>
  <si>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</si>
  <si>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</si>
  <si>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</si>
  <si>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</si>
  <si>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</si>
  <si>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</si>
  <si>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</si>
  <si>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</si>
  <si>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</si>
  <si>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</si>
  <si>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</si>
  <si>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</si>
  <si>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</si>
  <si>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</si>
  <si>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</si>
  <si>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</si>
  <si>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</si>
  <si>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</si>
  <si>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</si>
  <si>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</si>
  <si>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</si>
  <si>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</si>
  <si>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</si>
  <si>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</si>
  <si>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</si>
  <si>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</si>
  <si>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</si>
  <si>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</si>
  <si>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</si>
  <si>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</si>
  <si>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</si>
  <si>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</si>
  <si>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</si>
  <si>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</si>
  <si>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</si>
  <si>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</si>
  <si>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</si>
  <si>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</si>
  <si>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</si>
  <si>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</si>
  <si>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</si>
  <si>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</si>
  <si>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</si>
  <si>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</si>
  <si>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</si>
  <si>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</si>
  <si>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</si>
  <si>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</si>
  <si>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</si>
  <si>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</si>
  <si>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</si>
  <si>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</si>
  <si>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</si>
  <si>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</si>
  <si>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</si>
  <si>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</si>
  <si>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</si>
  <si>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</si>
  <si>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</si>
  <si>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</si>
  <si>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</si>
  <si>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</si>
  <si>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</si>
  <si>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</si>
  <si>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</si>
  <si>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</si>
  <si>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</si>
  <si>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</si>
  <si>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</si>
  <si>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</si>
  <si>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</si>
  <si>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</si>
  <si>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</si>
  <si>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</si>
  <si>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</si>
  <si>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</si>
  <si>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</si>
  <si>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</si>
  <si>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</si>
  <si>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</si>
  <si>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</si>
  <si>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</si>
  <si>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</si>
  <si>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</si>
  <si>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</si>
  <si>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</si>
  <si>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</si>
  <si>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</si>
  <si>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</si>
  <si>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</si>
  <si>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</si>
  <si>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</si>
  <si>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</si>
  <si>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</si>
  <si>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</si>
  <si>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</si>
  <si>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</si>
  <si>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</si>
  <si>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</si>
  <si>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</si>
  <si>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</si>
  <si>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</si>
  <si>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</si>
  <si>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</si>
  <si>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</si>
  <si>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</si>
  <si>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</si>
  <si>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</si>
  <si>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</si>
  <si>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</si>
  <si>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</si>
  <si>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</si>
  <si>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</si>
  <si>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</si>
  <si>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</si>
  <si>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</si>
  <si>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</si>
  <si>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</si>
  <si>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</si>
  <si>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</si>
  <si>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</si>
  <si>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</si>
  <si>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</si>
  <si>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</si>
  <si>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</si>
  <si>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</si>
  <si>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</si>
  <si>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</si>
  <si>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</si>
  <si>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</si>
  <si>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</si>
  <si>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</si>
  <si>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</si>
  <si>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</si>
  <si>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</si>
  <si>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</si>
  <si>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</si>
  <si>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</si>
  <si>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</si>
  <si>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</si>
  <si>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</si>
  <si>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</si>
  <si>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</si>
  <si>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</si>
  <si>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</si>
  <si>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</si>
  <si>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</si>
  <si>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</si>
  <si>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</si>
  <si>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</si>
  <si>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</si>
  <si>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</si>
  <si>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</si>
  <si>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</si>
  <si>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</si>
  <si>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</si>
  <si>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</si>
  <si>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</si>
  <si>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</si>
  <si>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</si>
  <si>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</si>
  <si>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</si>
  <si>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</si>
  <si>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</si>
  <si>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</si>
  <si>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</si>
  <si>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</si>
  <si>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</si>
  <si>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</si>
  <si>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</si>
  <si>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</si>
  <si>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</si>
  <si>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</si>
  <si>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</si>
  <si>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</si>
  <si>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</si>
  <si>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</si>
  <si>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</si>
  <si>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</si>
  <si>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</si>
  <si>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</si>
  <si>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</si>
  <si>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</si>
  <si>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</si>
  <si>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</si>
  <si>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</si>
  <si>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</si>
  <si>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</si>
  <si>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</si>
  <si>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</si>
  <si>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</si>
  <si>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</si>
  <si>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</si>
  <si>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</si>
  <si>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</si>
  <si>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</si>
  <si>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</si>
  <si>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</si>
  <si>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</si>
  <si>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</si>
  <si>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</si>
  <si>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</si>
  <si>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</si>
  <si>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</si>
  <si>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</si>
  <si>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</si>
  <si>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</si>
  <si>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</si>
  <si>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</si>
  <si>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</si>
  <si>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</si>
  <si>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</si>
  <si>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</si>
  <si>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</si>
  <si>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</si>
  <si>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</si>
  <si>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</si>
  <si>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</si>
  <si>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</si>
  <si>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</si>
  <si>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</si>
  <si>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</si>
  <si>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</si>
  <si>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</si>
  <si>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</si>
  <si>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</si>
  <si>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</si>
  <si>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</si>
  <si>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</si>
  <si>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</si>
  <si>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</si>
  <si>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</si>
  <si>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</si>
  <si>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</si>
  <si>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</si>
  <si>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</si>
  <si>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</si>
  <si>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</si>
  <si>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</si>
  <si>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</si>
  <si>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</si>
  <si>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</si>
  <si>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</si>
  <si>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</si>
  <si>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</si>
  <si>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</si>
  <si>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</si>
  <si>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</si>
  <si>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</si>
  <si>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</si>
  <si>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</si>
  <si>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</si>
  <si>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</si>
  <si>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</si>
  <si>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</si>
  <si>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</si>
  <si>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</si>
  <si>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</si>
  <si>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</si>
  <si>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</si>
  <si>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</si>
  <si>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</si>
  <si>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</si>
  <si>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</si>
  <si>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</si>
  <si>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</si>
  <si>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</si>
  <si>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</si>
  <si>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</si>
  <si>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</si>
  <si>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</si>
  <si>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</si>
  <si>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</si>
  <si>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</si>
  <si>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</si>
  <si>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</si>
  <si>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</si>
  <si>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</si>
  <si>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</si>
  <si>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</si>
  <si>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</si>
  <si>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</si>
  <si>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</si>
  <si>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</si>
  <si>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</si>
  <si>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</si>
  <si>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</si>
  <si>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</si>
  <si>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</si>
  <si>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</si>
  <si>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</si>
  <si>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</si>
  <si>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</si>
  <si>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</si>
  <si>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</si>
  <si>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</si>
  <si>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</si>
  <si>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</si>
  <si>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</si>
  <si>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</si>
  <si>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</si>
  <si>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</si>
  <si>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</si>
  <si>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</si>
  <si>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</si>
  <si>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</si>
  <si>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</si>
  <si>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</si>
  <si>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</si>
  <si>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</si>
  <si>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</si>
  <si>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</si>
  <si>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</si>
  <si>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</si>
  <si>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</si>
  <si>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</si>
  <si>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</si>
  <si>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</si>
  <si>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</si>
  <si>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</si>
  <si>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</si>
  <si>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</si>
  <si>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</si>
  <si>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</si>
  <si>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</si>
  <si>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</si>
  <si>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</si>
  <si>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</si>
  <si>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</si>
  <si>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</si>
  <si>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</si>
  <si>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</si>
  <si>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</si>
  <si>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</si>
  <si>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</si>
  <si>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</si>
  <si>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</si>
  <si>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</si>
  <si>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</si>
  <si>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</si>
  <si>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</si>
  <si>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</si>
  <si>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</si>
  <si>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</si>
  <si>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</si>
  <si>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</si>
  <si>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</si>
  <si>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</si>
  <si>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</si>
  <si>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</si>
  <si>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</si>
  <si>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</si>
  <si>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</si>
  <si>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</si>
  <si>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</si>
  <si>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</si>
  <si>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</si>
  <si>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</si>
  <si>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</si>
  <si>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</si>
  <si>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</si>
  <si>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</si>
  <si>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</si>
  <si>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</si>
  <si>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</si>
  <si>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</si>
  <si>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</si>
  <si>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</si>
  <si>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</si>
  <si>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</si>
  <si>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</si>
  <si>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</si>
  <si>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</si>
  <si>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</si>
  <si>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</si>
  <si>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</si>
  <si>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</si>
  <si>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</si>
  <si>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</si>
  <si>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</si>
  <si>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</si>
  <si>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</si>
  <si>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</si>
  <si>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</si>
  <si>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</si>
  <si>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</si>
  <si>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</si>
  <si>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</si>
  <si>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</si>
  <si>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</si>
  <si>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</si>
  <si>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</si>
  <si>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</si>
  <si>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</si>
  <si>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</si>
  <si>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</si>
  <si>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</si>
  <si>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</si>
  <si>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</si>
  <si>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</si>
  <si>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</si>
  <si>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</si>
  <si>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</si>
  <si>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</si>
  <si>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</si>
  <si>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</si>
  <si>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</si>
  <si>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</si>
  <si>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</si>
  <si>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</si>
  <si>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</si>
  <si>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</si>
  <si>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</si>
  <si>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</si>
  <si>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</si>
  <si>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</si>
  <si>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</si>
  <si>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</si>
  <si>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</si>
  <si>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</si>
  <si>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</si>
  <si>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</si>
  <si>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</si>
  <si>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</si>
  <si>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</si>
  <si>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</si>
  <si>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</si>
  <si>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</si>
  <si>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</si>
  <si>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</si>
  <si>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</si>
  <si>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</si>
  <si>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</si>
  <si>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</si>
  <si>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</si>
  <si>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</si>
  <si>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</si>
  <si>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</si>
  <si>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</si>
  <si>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</si>
  <si>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</si>
  <si>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</si>
  <si>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</si>
  <si>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</si>
  <si>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</si>
  <si>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</si>
  <si>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</si>
  <si>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</si>
  <si>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</si>
  <si>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</si>
  <si>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</si>
  <si>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</si>
  <si>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</si>
  <si>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</si>
  <si>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</si>
  <si>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</si>
  <si>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</si>
  <si>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</si>
  <si>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</si>
  <si>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</si>
  <si>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</si>
  <si>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</si>
  <si>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</si>
  <si>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</si>
  <si>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</si>
  <si>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</si>
  <si>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</si>
  <si>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</si>
  <si>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</si>
  <si>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</si>
  <si>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</si>
  <si>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</si>
  <si>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</si>
  <si>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</si>
  <si>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</si>
  <si>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</si>
  <si>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</si>
  <si>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</si>
  <si>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</si>
  <si>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</si>
  <si>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</si>
  <si>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</si>
  <si>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</si>
  <si>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</si>
  <si>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</si>
  <si>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</si>
  <si>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</si>
  <si>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</si>
  <si>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</si>
  <si>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</si>
  <si>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</si>
  <si>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</si>
  <si>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</si>
  <si>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</si>
  <si>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</si>
  <si>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</si>
  <si>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</si>
  <si>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</si>
  <si>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</si>
  <si>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</si>
  <si>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</si>
  <si>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</si>
  <si>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</si>
  <si>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</si>
  <si>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</si>
  <si>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</si>
  <si>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</si>
  <si>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</si>
  <si>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</si>
  <si>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</si>
  <si>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</si>
  <si>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</si>
  <si>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</si>
  <si>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</si>
  <si>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</si>
  <si>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</si>
  <si>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</si>
  <si>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</si>
  <si>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</si>
  <si>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</si>
  <si>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</si>
  <si>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</si>
  <si>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</si>
  <si>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</si>
  <si>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</si>
  <si>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</si>
  <si>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</si>
  <si>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</si>
  <si>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</si>
  <si>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</si>
  <si>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</si>
  <si>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</si>
  <si>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</si>
  <si>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</si>
  <si>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</si>
  <si>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</si>
  <si>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</si>
  <si>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</si>
  <si>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</si>
  <si>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</si>
  <si>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</si>
  <si>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</si>
  <si>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</si>
  <si>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</si>
  <si>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</si>
  <si>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</si>
  <si>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</si>
  <si>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</si>
  <si>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</si>
  <si>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</si>
  <si>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</si>
  <si>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</si>
  <si>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</si>
  <si>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</si>
  <si>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</si>
  <si>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</si>
  <si>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</si>
  <si>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</si>
  <si>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</si>
  <si>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</si>
  <si>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</si>
  <si>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</si>
  <si>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</si>
  <si>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</si>
  <si>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</si>
  <si>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</si>
  <si>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</si>
  <si>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</si>
  <si>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</si>
  <si>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</si>
  <si>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</si>
  <si>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</si>
  <si>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</si>
  <si>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</si>
  <si>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</si>
  <si>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</si>
  <si>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</si>
  <si>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</si>
  <si>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</si>
  <si>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</si>
  <si>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</si>
  <si>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</si>
  <si>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</si>
  <si>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</si>
  <si>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</si>
  <si>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</si>
  <si>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</si>
  <si>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</si>
  <si>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</si>
  <si>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</si>
  <si>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</si>
  <si>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</si>
  <si>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</si>
  <si>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</si>
  <si>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</si>
  <si>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</si>
  <si>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</si>
  <si>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</si>
  <si>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</si>
  <si>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</si>
  <si>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</si>
  <si>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</si>
  <si>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</si>
  <si>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</si>
  <si>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</si>
  <si>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</si>
  <si>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</si>
  <si>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</si>
  <si>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</si>
  <si>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</si>
  <si>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</si>
  <si>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</si>
  <si>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</si>
  <si>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</si>
  <si>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</si>
  <si>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</si>
  <si>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</si>
  <si>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</si>
  <si>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</si>
  <si>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</si>
  <si>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</si>
  <si>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</si>
  <si>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</si>
  <si>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</si>
  <si>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</si>
  <si>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</si>
  <si>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</si>
  <si>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</si>
  <si>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</si>
  <si>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</si>
  <si>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</si>
  <si>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</si>
  <si>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</si>
  <si>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</si>
  <si>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</si>
  <si>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</si>
  <si>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</si>
  <si>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</si>
  <si>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</si>
  <si>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</si>
  <si>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</si>
  <si>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</si>
  <si>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</si>
  <si>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</si>
  <si>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</si>
  <si>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</si>
  <si>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</si>
  <si>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</si>
  <si>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</si>
  <si>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</si>
  <si>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</si>
  <si>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</si>
  <si>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</si>
  <si>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</si>
  <si>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</si>
  <si>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</si>
  <si>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</si>
  <si>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</si>
  <si>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</si>
  <si>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</si>
  <si>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</si>
  <si>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</si>
  <si>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</si>
  <si>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</si>
  <si>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</si>
  <si>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</si>
  <si>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</si>
  <si>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</si>
  <si>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</si>
  <si>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</si>
  <si>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</si>
  <si>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</si>
  <si>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</si>
  <si>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</si>
  <si>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</si>
  <si>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</si>
  <si>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</si>
  <si>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</si>
  <si>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</si>
  <si>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</si>
  <si>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</si>
  <si>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</si>
  <si>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</si>
  <si>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</si>
  <si>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</si>
  <si>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</si>
  <si>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</si>
  <si>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</si>
  <si>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</si>
  <si>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</si>
  <si>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</si>
  <si>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</si>
  <si>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</si>
  <si>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</si>
  <si>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</si>
  <si>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</si>
  <si>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</si>
  <si>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</si>
  <si>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</si>
  <si>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</si>
  <si>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</si>
  <si>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</si>
  <si>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</si>
  <si>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</si>
  <si>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</si>
  <si>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</si>
  <si>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</si>
  <si>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</si>
  <si>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</si>
  <si>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</si>
  <si>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</si>
  <si>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</si>
  <si>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</si>
  <si>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</si>
  <si>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</si>
  <si>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</si>
  <si>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</si>
  <si>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</si>
  <si>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</si>
  <si>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</si>
  <si>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</si>
  <si>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</si>
  <si>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</si>
  <si>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</si>
  <si>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</si>
  <si>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</si>
  <si>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</si>
  <si>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</si>
  <si>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</si>
  <si>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</si>
  <si>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</si>
  <si>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</si>
  <si>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</si>
  <si>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</si>
  <si>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</si>
  <si>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</si>
  <si>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</si>
  <si>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</si>
  <si>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</si>
  <si>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</si>
  <si>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</si>
  <si>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</si>
  <si>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</si>
  <si>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</si>
  <si>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</si>
  <si>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</si>
  <si>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</si>
  <si>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</si>
  <si>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</si>
  <si>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</si>
  <si>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</si>
  <si>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</si>
  <si>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</si>
  <si>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</si>
  <si>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</si>
  <si>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</si>
  <si>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</si>
  <si>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</si>
  <si>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</si>
  <si>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</si>
  <si>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</si>
  <si>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</si>
  <si>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</si>
  <si>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</si>
  <si>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</si>
  <si>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</si>
  <si>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</si>
  <si>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</si>
  <si>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</si>
  <si>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</si>
  <si>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</si>
  <si>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</si>
  <si>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</si>
  <si>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</si>
  <si>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</si>
  <si>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</si>
  <si>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</si>
  <si>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</si>
  <si>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</si>
  <si>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</si>
  <si>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</si>
  <si>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</si>
  <si>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</si>
  <si>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</si>
  <si>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</si>
  <si>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</si>
  <si>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</si>
  <si>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</si>
  <si>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</si>
  <si>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</si>
  <si>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</si>
  <si>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</si>
  <si>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</si>
  <si>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</si>
  <si>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</si>
  <si>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</si>
  <si>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</si>
  <si>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</si>
  <si>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</si>
  <si>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</si>
  <si>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</si>
  <si>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</si>
  <si>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</si>
  <si>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</si>
  <si>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</si>
  <si>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</si>
  <si>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</si>
  <si>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</si>
  <si>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</si>
  <si>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</si>
  <si>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</si>
  <si>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</si>
  <si>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</si>
  <si>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</si>
  <si>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</si>
  <si>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</si>
  <si>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</si>
  <si>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</si>
  <si>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</si>
  <si>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</si>
  <si>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</si>
  <si>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</si>
  <si>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</si>
  <si>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</si>
  <si>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</si>
  <si>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</si>
  <si>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</si>
  <si>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</si>
  <si>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</si>
  <si>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</si>
  <si>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</si>
  <si>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</si>
  <si>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</si>
  <si>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</si>
  <si>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</si>
  <si>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</si>
  <si>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</si>
  <si>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</si>
  <si>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</si>
  <si>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</si>
  <si>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</si>
  <si>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</si>
  <si>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</si>
  <si>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</si>
  <si>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</si>
  <si>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</si>
  <si>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</si>
  <si>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</si>
  <si>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</si>
  <si>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</si>
  <si>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</si>
  <si>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</si>
  <si>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</si>
  <si>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</si>
  <si>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</si>
  <si>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</si>
  <si>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</si>
  <si>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</si>
  <si>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</si>
  <si>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</si>
  <si>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</si>
  <si>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</si>
  <si>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</si>
  <si>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</si>
  <si>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</si>
  <si>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</si>
  <si>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</si>
  <si>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</si>
  <si>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</si>
  <si>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</si>
  <si>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</si>
  <si>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</si>
  <si>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</si>
  <si>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</si>
  <si>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</si>
  <si>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</si>
  <si>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</si>
  <si>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</si>
  <si>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</si>
  <si>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</si>
  <si>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</si>
  <si>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</si>
  <si>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</si>
  <si>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</si>
  <si>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</si>
  <si>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</si>
  <si>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</si>
  <si>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</si>
  <si>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</si>
  <si>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</si>
  <si>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</si>
  <si>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</si>
  <si>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</si>
  <si>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</si>
  <si>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</si>
  <si>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</si>
  <si>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</si>
  <si>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</si>
  <si>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</si>
  <si>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</si>
  <si>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</si>
  <si>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</si>
  <si>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</si>
  <si>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</si>
  <si>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</si>
  <si>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</si>
  <si>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</si>
  <si>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</si>
  <si>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</si>
  <si>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</si>
  <si>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</si>
  <si>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</si>
  <si>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</si>
  <si>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</si>
  <si>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</si>
  <si>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</si>
  <si>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</si>
  <si>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</si>
  <si>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</si>
  <si>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</si>
  <si>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</si>
  <si>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</si>
  <si>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</si>
  <si>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</si>
  <si>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</si>
  <si>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</si>
  <si>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</si>
  <si>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</si>
  <si>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</si>
  <si>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</si>
  <si>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</si>
  <si>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</si>
  <si>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</si>
  <si>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</si>
  <si>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</si>
  <si>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</si>
  <si>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</si>
  <si>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</si>
  <si>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</si>
  <si>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</si>
  <si>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</si>
  <si>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</si>
  <si>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</si>
  <si>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</si>
  <si>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</si>
  <si>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</si>
  <si>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</si>
  <si>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</si>
  <si>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</si>
  <si>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</si>
  <si>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</si>
  <si>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</si>
  <si>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</si>
  <si>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</si>
  <si>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</si>
  <si>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</si>
  <si>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</si>
  <si>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</si>
  <si>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</si>
  <si>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</si>
  <si>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</si>
  <si>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</si>
  <si>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</si>
  <si>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</si>
  <si>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</si>
  <si>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</si>
  <si>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</si>
  <si>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</si>
  <si>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</si>
  <si>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</si>
  <si>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</si>
  <si>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</si>
  <si>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</si>
  <si>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</si>
  <si>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</si>
  <si>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</si>
  <si>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</si>
  <si>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</si>
  <si>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</si>
  <si>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</si>
  <si>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</si>
  <si>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</si>
  <si>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</si>
  <si>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</si>
  <si>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</si>
  <si>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</si>
  <si>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</si>
  <si>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</si>
  <si>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</si>
  <si>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</si>
  <si>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</si>
  <si>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</si>
  <si>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</si>
  <si>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</si>
  <si>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</si>
  <si>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</si>
  <si>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</si>
  <si>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</si>
  <si>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</si>
  <si>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</si>
  <si>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</si>
  <si>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</si>
  <si>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</si>
  <si>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</si>
  <si>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</si>
  <si>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</si>
  <si>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</si>
  <si>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</si>
  <si>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</si>
  <si>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</si>
  <si>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</si>
  <si>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</si>
  <si>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</si>
  <si>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</si>
  <si>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</si>
  <si>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</si>
  <si>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</si>
  <si>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</si>
  <si>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</si>
  <si>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</si>
  <si>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</si>
  <si>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</si>
  <si>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</si>
  <si>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</si>
  <si>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</si>
  <si>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</si>
  <si>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</si>
  <si>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</si>
  <si>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</si>
  <si>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</si>
  <si>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</si>
  <si>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</si>
  <si>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</si>
  <si>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</si>
  <si>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</si>
  <si>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</si>
  <si>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</si>
  <si>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</si>
  <si>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</si>
  <si>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</si>
  <si>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</si>
  <si>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</si>
  <si>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</si>
  <si>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</si>
  <si>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</si>
  <si>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</si>
  <si>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</si>
  <si>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</si>
  <si>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</si>
  <si>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</si>
  <si>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</si>
  <si>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</si>
  <si>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</si>
  <si>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</si>
  <si>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</si>
  <si>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</si>
  <si>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</si>
  <si>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</si>
  <si>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</si>
  <si>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</si>
  <si>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</si>
  <si>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</si>
  <si>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</si>
  <si>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</si>
  <si>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</si>
  <si>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</si>
  <si>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</si>
  <si>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</si>
  <si>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</si>
  <si>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</si>
  <si>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</si>
  <si>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</si>
  <si>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</si>
  <si>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</si>
  <si>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</si>
  <si>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</si>
  <si>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</si>
  <si>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</si>
  <si>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</si>
  <si>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</si>
  <si>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</si>
  <si>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</si>
  <si>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</si>
  <si>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</si>
  <si>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</si>
  <si>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</si>
  <si>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</si>
  <si>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</si>
  <si>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</si>
  <si>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</si>
  <si>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</si>
  <si>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</si>
  <si>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</si>
  <si>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</si>
  <si>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</si>
  <si>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</si>
  <si>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</si>
  <si>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</si>
  <si>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</si>
  <si>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</si>
  <si>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</si>
  <si>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</si>
  <si>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</si>
  <si>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</si>
  <si>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</si>
  <si>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</si>
  <si>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</si>
  <si>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</si>
  <si>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</si>
  <si>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</si>
  <si>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</si>
  <si>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</si>
  <si>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</si>
  <si>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</si>
  <si>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</si>
  <si>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</si>
  <si>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</si>
  <si>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</si>
  <si>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</si>
  <si>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</si>
  <si>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</si>
  <si>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</si>
  <si>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</si>
  <si>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</si>
  <si>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</si>
  <si>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</si>
  <si>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</si>
  <si>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</si>
  <si>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</si>
  <si>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</si>
  <si>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</si>
  <si>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</si>
  <si>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</si>
  <si>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</si>
  <si>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</si>
  <si>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</si>
  <si>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</si>
  <si>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</si>
  <si>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</si>
  <si>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</si>
  <si>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</si>
  <si>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</si>
  <si>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</si>
  <si>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</si>
  <si>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</si>
  <si>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</si>
  <si>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</si>
  <si>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</si>
  <si>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</si>
  <si>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</si>
  <si>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</si>
  <si>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</si>
  <si>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</si>
  <si>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</si>
  <si>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</si>
  <si>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</si>
  <si>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</si>
  <si>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</si>
  <si>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</si>
  <si>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</si>
  <si>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</si>
  <si>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</si>
  <si>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</si>
  <si>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</si>
  <si>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</si>
  <si>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</si>
  <si>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</si>
  <si>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</si>
  <si>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</si>
  <si>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</si>
  <si>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</si>
  <si>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</si>
  <si>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</si>
  <si>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</si>
  <si>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</si>
  <si>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</si>
  <si>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</si>
  <si>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</si>
  <si>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</si>
  <si>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</si>
  <si>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</si>
  <si>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</si>
  <si>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</si>
  <si>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</si>
  <si>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</si>
  <si>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</si>
  <si>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</si>
  <si>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</si>
  <si>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</si>
  <si>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</si>
  <si>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</si>
  <si>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</si>
  <si>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</si>
  <si>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</si>
  <si>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</si>
  <si>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</si>
  <si>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</si>
  <si>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</si>
  <si>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</si>
  <si>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</si>
  <si>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</si>
  <si>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</si>
  <si>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</si>
  <si>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</si>
  <si>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</si>
  <si>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</si>
  <si>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</si>
  <si>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</si>
  <si>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</si>
  <si>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</si>
  <si>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</si>
  <si>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</si>
  <si>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</si>
  <si>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</si>
  <si>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</si>
  <si>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</si>
  <si>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</si>
  <si>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</si>
  <si>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</si>
  <si>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</si>
  <si>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</si>
  <si>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</si>
  <si>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</si>
  <si>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</si>
  <si>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</si>
  <si>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</si>
  <si>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</si>
  <si>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</si>
  <si>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</si>
  <si>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</si>
  <si>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</si>
  <si>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</si>
  <si>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</si>
  <si>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</si>
  <si>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</si>
  <si>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</si>
  <si>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</si>
  <si>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</si>
  <si>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</si>
  <si>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</si>
  <si>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</si>
  <si>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</si>
  <si>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</si>
  <si>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</si>
  <si>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</si>
  <si>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</si>
  <si>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</si>
  <si>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</si>
  <si>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</si>
  <si>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</si>
  <si>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</si>
  <si>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</si>
  <si>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</si>
  <si>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</si>
  <si>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</si>
  <si>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</si>
  <si>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</si>
  <si>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</si>
  <si>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</si>
  <si>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</si>
  <si>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</si>
  <si>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</si>
  <si>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</si>
  <si>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</si>
  <si>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</si>
  <si>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</si>
  <si>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</si>
  <si>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</si>
  <si>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</si>
  <si>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</si>
  <si>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</si>
  <si>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</si>
  <si>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</si>
  <si>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</si>
  <si>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</si>
  <si>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</si>
  <si>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</si>
  <si>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</si>
  <si>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</si>
  <si>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</si>
  <si>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</si>
  <si>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</si>
  <si>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</si>
  <si>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</si>
  <si>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</si>
  <si>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</si>
  <si>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</si>
  <si>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</si>
  <si>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</si>
  <si>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</si>
  <si>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</si>
  <si>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</si>
  <si>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</si>
  <si>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</si>
  <si>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</si>
  <si>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</si>
  <si>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</si>
  <si>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</si>
  <si>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</si>
  <si>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</si>
  <si>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</si>
  <si>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</si>
  <si>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</si>
  <si>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</si>
  <si>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</si>
  <si>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</si>
  <si>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</si>
  <si>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</si>
  <si>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</si>
  <si>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</si>
  <si>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</si>
  <si>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</si>
  <si>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</si>
  <si>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</si>
  <si>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</si>
  <si>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</si>
  <si>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</si>
  <si>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</si>
  <si>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</si>
  <si>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</si>
  <si>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</si>
  <si>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</si>
  <si>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</si>
  <si>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</si>
  <si>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</si>
  <si>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</si>
  <si>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</si>
  <si>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</si>
  <si>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</si>
  <si>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</si>
  <si>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</si>
  <si>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</si>
  <si>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</si>
  <si>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</si>
  <si>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</si>
  <si>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</si>
  <si>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</si>
  <si>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</si>
  <si>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</si>
  <si>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</si>
  <si>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</si>
  <si>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</si>
  <si>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</si>
  <si>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</si>
  <si>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</si>
  <si>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</si>
  <si>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</si>
  <si>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</si>
  <si>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</si>
  <si>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</si>
  <si>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</si>
  <si>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</si>
  <si>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</si>
  <si>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</si>
  <si>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</si>
  <si>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</si>
  <si>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</si>
  <si>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</si>
  <si>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</si>
  <si>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</si>
  <si>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</si>
  <si>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</si>
  <si>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</si>
  <si>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</si>
  <si>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</si>
  <si>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</si>
  <si>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</si>
  <si>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</si>
  <si>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</si>
  <si>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</si>
  <si>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</si>
  <si>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</si>
  <si>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</si>
  <si>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</si>
  <si>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</si>
  <si>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</si>
  <si>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</si>
  <si>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</si>
  <si>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</si>
  <si>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</si>
  <si>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</si>
  <si>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</si>
  <si>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</si>
  <si>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</si>
  <si>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</si>
  <si>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</si>
  <si>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</si>
  <si>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</si>
  <si>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</si>
  <si>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</si>
  <si>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</si>
  <si>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</si>
  <si>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</si>
  <si>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</si>
  <si>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</si>
  <si>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</si>
  <si>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</si>
  <si>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</si>
  <si>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</si>
  <si>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</si>
  <si>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</si>
  <si>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</si>
  <si>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</si>
  <si>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</si>
  <si>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</si>
  <si>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</si>
  <si>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</si>
  <si>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</si>
  <si>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</si>
  <si>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</si>
  <si>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</si>
  <si>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</si>
  <si>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</si>
  <si>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</si>
  <si>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</si>
  <si>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</si>
  <si>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</si>
  <si>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</si>
  <si>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</si>
  <si>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</si>
  <si>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</si>
  <si>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</si>
  <si>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</si>
  <si>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</si>
  <si>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</si>
  <si>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</si>
  <si>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</si>
  <si>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</si>
  <si>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</si>
  <si>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</si>
  <si>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</si>
  <si>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</si>
  <si>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</si>
  <si>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</si>
  <si>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</si>
  <si>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</si>
  <si>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</si>
  <si>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</si>
  <si>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</si>
  <si>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</si>
  <si>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</si>
  <si>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</si>
  <si>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</si>
  <si>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</si>
  <si>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</si>
  <si>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</si>
  <si>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</si>
  <si>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</si>
  <si>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</si>
  <si>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</si>
  <si>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</si>
  <si>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</si>
  <si>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</si>
  <si>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</si>
  <si>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</si>
  <si>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</si>
  <si>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</si>
  <si>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</si>
  <si>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</si>
  <si>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</si>
  <si>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</si>
  <si>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</si>
  <si>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</si>
  <si>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</si>
  <si>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</si>
  <si>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</si>
  <si>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</si>
  <si>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</si>
  <si>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</si>
  <si>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</si>
  <si>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</si>
  <si>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</si>
  <si>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</si>
  <si>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</si>
  <si>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</si>
  <si>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</si>
  <si>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</si>
  <si>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</si>
  <si>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</si>
  <si>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</si>
  <si>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</si>
  <si>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</si>
  <si>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</si>
  <si>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</si>
  <si>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</si>
  <si>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</si>
  <si>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</si>
  <si>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</si>
  <si>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</si>
  <si>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</si>
  <si>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</si>
  <si>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</si>
  <si>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</si>
  <si>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</si>
  <si>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</si>
  <si>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</si>
  <si>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</si>
  <si>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</si>
  <si>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</si>
  <si>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</si>
  <si>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</si>
  <si>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</si>
  <si>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</si>
  <si>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</si>
  <si>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</si>
  <si>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</si>
  <si>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</si>
  <si>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</si>
  <si>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</si>
  <si>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</si>
  <si>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</si>
  <si>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</si>
  <si>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</si>
  <si>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</si>
  <si>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</si>
  <si>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</si>
  <si>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</si>
  <si>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</si>
  <si>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</si>
  <si>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</si>
  <si>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</si>
  <si>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</si>
  <si>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</si>
  <si>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</si>
  <si>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</si>
  <si>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</si>
  <si>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</si>
  <si>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</si>
  <si>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</si>
  <si>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</si>
  <si>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</si>
  <si>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</si>
  <si>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</si>
  <si>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</si>
  <si>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</si>
  <si>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</si>
  <si>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</si>
  <si>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</si>
  <si>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</si>
  <si>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</si>
  <si>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</si>
  <si>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</si>
  <si>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</si>
  <si>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</si>
  <si>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</si>
  <si>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</si>
  <si>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</si>
  <si>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</si>
  <si>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</si>
  <si>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</si>
  <si>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</si>
  <si>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</si>
  <si>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</si>
  <si>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</si>
  <si>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</si>
  <si>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</si>
  <si>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</si>
  <si>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</si>
  <si>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</si>
  <si>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</si>
  <si>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</si>
  <si>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</si>
  <si>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</si>
  <si>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</si>
  <si>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</si>
  <si>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</si>
  <si>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</si>
  <si>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</si>
  <si>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</si>
  <si>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</si>
  <si>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</si>
  <si>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</si>
  <si>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</si>
  <si>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</si>
  <si>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</si>
  <si>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</si>
  <si>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</si>
  <si>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</si>
  <si>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</si>
  <si>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</si>
  <si>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</si>
  <si>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</si>
  <si>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</si>
  <si>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</si>
  <si>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</si>
  <si>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</si>
  <si>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</si>
  <si>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</si>
  <si>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</si>
  <si>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</si>
  <si>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</si>
  <si>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</si>
  <si>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</si>
  <si>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</si>
  <si>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</si>
  <si>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</si>
  <si>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</si>
  <si>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</si>
  <si>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</si>
  <si>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</si>
  <si>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</si>
  <si>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</si>
  <si>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</si>
  <si>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</si>
  <si>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</si>
  <si>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</si>
  <si>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</si>
  <si>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</si>
  <si>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</si>
  <si>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</si>
  <si>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</si>
  <si>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</si>
  <si>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</si>
  <si>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</si>
  <si>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</si>
  <si>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</si>
  <si>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</si>
  <si>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</si>
  <si>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</si>
  <si>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</si>
  <si>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</si>
  <si>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</si>
  <si>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</si>
  <si>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</si>
  <si>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</si>
  <si>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</si>
  <si>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</si>
  <si>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</si>
  <si>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</si>
  <si>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</si>
  <si>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</si>
  <si>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</si>
  <si>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</si>
  <si>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</si>
  <si>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</si>
  <si>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</si>
  <si>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</si>
  <si>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</si>
  <si>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</si>
  <si>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</si>
  <si>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</si>
  <si>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</si>
  <si>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</si>
  <si>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</si>
  <si>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</si>
  <si>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</si>
  <si>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</si>
  <si>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</si>
  <si>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</si>
  <si>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</si>
  <si>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</si>
  <si>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</si>
  <si>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</si>
  <si>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</si>
  <si>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</si>
  <si>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</si>
  <si>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</si>
  <si>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</si>
  <si>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</si>
  <si>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</si>
  <si>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</si>
  <si>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</si>
  <si>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</si>
  <si>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</si>
  <si>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</si>
  <si>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</si>
  <si>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</si>
  <si>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</si>
  <si>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</si>
  <si>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</si>
  <si>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</si>
  <si>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</si>
  <si>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</si>
  <si>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</si>
  <si>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</si>
  <si>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</si>
  <si>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</si>
  <si>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</si>
  <si>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</si>
  <si>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</si>
  <si>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</si>
  <si>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</si>
  <si>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</si>
  <si>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</si>
  <si>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</si>
  <si>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</si>
  <si>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</si>
  <si>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</si>
  <si>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</si>
  <si>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</si>
  <si>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</si>
  <si>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</si>
  <si>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</si>
  <si>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</si>
  <si>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</si>
  <si>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</si>
  <si>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</si>
  <si>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</si>
  <si>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</si>
  <si>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</si>
  <si>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</si>
  <si>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</si>
  <si>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</si>
  <si>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</si>
  <si>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</si>
  <si>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</si>
  <si>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</si>
  <si>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</si>
  <si>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</si>
  <si>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</si>
  <si>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</si>
  <si>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</si>
  <si>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</si>
  <si>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</si>
  <si>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</si>
  <si>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</si>
  <si>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</si>
  <si>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</si>
  <si>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</si>
  <si>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</si>
  <si>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</si>
  <si>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</si>
  <si>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</si>
  <si>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</si>
  <si>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</si>
  <si>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</si>
  <si>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</si>
  <si>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</si>
  <si>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</si>
  <si>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</si>
  <si>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</si>
  <si>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</si>
  <si>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</si>
  <si>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</si>
  <si>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</si>
  <si>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</si>
  <si>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</si>
  <si>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</si>
  <si>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</si>
  <si>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</si>
  <si>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</si>
  <si>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</si>
  <si>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</si>
  <si>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</si>
  <si>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</si>
  <si>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</si>
  <si>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</si>
  <si>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</si>
  <si>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</si>
  <si>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</si>
  <si>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</si>
  <si>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</si>
  <si>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</si>
  <si>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</si>
  <si>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</si>
  <si>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</si>
  <si>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</si>
  <si>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</si>
  <si>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</si>
  <si>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</si>
  <si>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</si>
  <si>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</si>
  <si>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</si>
  <si>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</si>
  <si>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</si>
  <si>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</si>
  <si>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</si>
  <si>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</si>
  <si>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</si>
  <si>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</si>
  <si>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</si>
  <si>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</si>
  <si>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</si>
  <si>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</si>
  <si>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</si>
  <si>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</si>
  <si>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</si>
  <si>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</si>
  <si>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</si>
  <si>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</si>
  <si>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</si>
  <si>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</si>
  <si>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</si>
  <si>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</si>
  <si>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</si>
  <si>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</si>
  <si>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</si>
  <si>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</si>
  <si>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</si>
  <si>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</si>
  <si>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</si>
  <si>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</si>
  <si>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</si>
  <si>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</si>
  <si>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</si>
  <si>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</si>
  <si>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</si>
  <si>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</si>
  <si>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</si>
  <si>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</si>
  <si>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</si>
  <si>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</si>
  <si>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</si>
  <si>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</si>
  <si>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</si>
  <si>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</si>
  <si>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</si>
  <si>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</si>
  <si>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</si>
  <si>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</si>
  <si>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</si>
  <si>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</si>
  <si>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</si>
  <si>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</si>
  <si>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</si>
  <si>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</si>
  <si>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</si>
  <si>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</si>
  <si>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</si>
  <si>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</si>
  <si>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</si>
  <si>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</si>
  <si>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</si>
  <si>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</si>
  <si>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</si>
  <si>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</si>
  <si>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</si>
  <si>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</si>
  <si>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</si>
  <si>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</si>
  <si>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</si>
  <si>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</si>
  <si>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</si>
  <si>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</si>
  <si>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</si>
  <si>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</si>
  <si>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</si>
  <si>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</si>
  <si>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</si>
  <si>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</si>
  <si>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</si>
  <si>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</si>
  <si>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</si>
  <si>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</si>
  <si>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</si>
  <si>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</si>
  <si>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</si>
  <si>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</si>
  <si>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</si>
  <si>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</si>
  <si>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</si>
  <si>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</si>
  <si>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</si>
  <si>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</si>
  <si>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</si>
  <si>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</si>
  <si>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</si>
  <si>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</si>
  <si>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</si>
  <si>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</si>
  <si>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</si>
  <si>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</si>
  <si>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</si>
  <si>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</si>
  <si>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</si>
  <si>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</si>
  <si>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</si>
  <si>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</si>
  <si>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</si>
  <si>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</si>
  <si>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</si>
  <si>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</si>
  <si>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</si>
  <si>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</si>
  <si>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</si>
  <si>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</si>
  <si>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</si>
  <si>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</si>
  <si>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</si>
  <si>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</si>
  <si>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</si>
  <si>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</si>
  <si>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</si>
  <si>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</si>
  <si>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</si>
  <si>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</si>
  <si>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</si>
  <si>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</si>
  <si>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</si>
  <si>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</si>
  <si>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</si>
  <si>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</si>
  <si>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</si>
  <si>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</si>
  <si>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</si>
  <si>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</si>
  <si>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</si>
  <si>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</si>
  <si>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</si>
  <si>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</si>
  <si>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</si>
  <si>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</si>
  <si>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</si>
  <si>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</si>
  <si>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</si>
  <si>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</si>
  <si>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</si>
  <si>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</si>
  <si>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</si>
  <si>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</si>
  <si>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</si>
  <si>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</si>
  <si>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</si>
  <si>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</si>
  <si>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</si>
  <si>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</si>
  <si>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</si>
  <si>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</si>
  <si>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</si>
  <si>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</si>
  <si>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</si>
  <si>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</si>
  <si>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</si>
  <si>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</si>
  <si>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</si>
  <si>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</si>
  <si>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</si>
  <si>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</si>
  <si>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</si>
  <si>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</si>
  <si>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</si>
  <si>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</si>
  <si>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</si>
  <si>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</si>
  <si>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</si>
  <si>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</si>
  <si>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</si>
  <si>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</si>
  <si>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</si>
  <si>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</si>
  <si>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</si>
  <si>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</si>
  <si>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</si>
  <si>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</si>
  <si>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</si>
  <si>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</si>
  <si>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</si>
  <si>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</si>
  <si>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</si>
  <si>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</si>
  <si>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</si>
  <si>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</si>
  <si>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</si>
  <si>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</si>
  <si>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</si>
  <si>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</si>
  <si>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</si>
  <si>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</si>
  <si>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</si>
  <si>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</si>
  <si>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</si>
  <si>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</si>
  <si>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</si>
  <si>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</si>
  <si>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</si>
  <si>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</si>
  <si>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</si>
  <si>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</si>
  <si>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</si>
  <si>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</si>
  <si>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</si>
  <si>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</si>
  <si>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</si>
  <si>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</si>
  <si>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</si>
  <si>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</si>
  <si>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</si>
  <si>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</si>
  <si>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</si>
  <si>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</si>
  <si>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</si>
  <si>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</si>
  <si>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</si>
  <si>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</si>
  <si>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</si>
  <si>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</si>
  <si>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</si>
  <si>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</si>
  <si>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</si>
  <si>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</si>
  <si>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</si>
  <si>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</si>
  <si>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</si>
  <si>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</si>
  <si>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</si>
  <si>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</si>
  <si>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</si>
  <si>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</si>
  <si>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</si>
  <si>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</si>
  <si>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</si>
  <si>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</si>
  <si>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</si>
  <si>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</si>
  <si>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</si>
  <si>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</si>
  <si>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</si>
  <si>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</si>
  <si>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</si>
  <si>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</si>
  <si>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</si>
  <si>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</si>
  <si>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</si>
  <si>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</si>
  <si>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</si>
  <si>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</si>
  <si>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</si>
  <si>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</si>
  <si>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</si>
  <si>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</si>
  <si>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</si>
  <si>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</si>
  <si>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</si>
  <si>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</si>
  <si>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</si>
  <si>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</si>
  <si>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</si>
  <si>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</si>
  <si>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</si>
  <si>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</si>
  <si>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</si>
  <si>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</si>
  <si>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</si>
  <si>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</si>
  <si>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</si>
  <si>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</si>
  <si>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</si>
  <si>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</si>
  <si>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</si>
  <si>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</si>
  <si>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</si>
  <si>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</si>
  <si>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</si>
  <si>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</si>
  <si>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</si>
  <si>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</si>
  <si>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</si>
  <si>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</si>
  <si>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</si>
  <si>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</si>
  <si>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</si>
  <si>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</si>
  <si>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</si>
  <si>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</si>
  <si>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</si>
  <si>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</si>
  <si>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</si>
  <si>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</si>
  <si>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</si>
  <si>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</si>
  <si>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</si>
  <si>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</si>
  <si>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</si>
  <si>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</si>
  <si>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</si>
  <si>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</si>
  <si>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</si>
  <si>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</si>
  <si>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</si>
  <si>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</si>
  <si>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</si>
  <si>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</si>
  <si>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</si>
  <si>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</si>
  <si>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</si>
  <si>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</si>
  <si>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</si>
  <si>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</si>
  <si>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</si>
  <si>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</si>
  <si>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</si>
  <si>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</si>
  <si>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</si>
  <si>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</si>
  <si>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</si>
  <si>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</si>
  <si>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</si>
  <si>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</si>
  <si>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</si>
  <si>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</si>
  <si>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</si>
  <si>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</si>
  <si>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</si>
  <si>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</si>
  <si>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</si>
  <si>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</si>
  <si>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</si>
  <si>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</si>
  <si>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</si>
  <si>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</si>
  <si>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</si>
  <si>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</si>
  <si>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</si>
  <si>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</si>
  <si>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</si>
  <si>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</si>
  <si>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</si>
  <si>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</si>
  <si>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</si>
  <si>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</si>
  <si>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</si>
  <si>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</si>
  <si>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</si>
  <si>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</si>
  <si>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</si>
  <si>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</si>
  <si>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</si>
  <si>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</si>
  <si>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</si>
  <si>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</si>
  <si>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</si>
  <si>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</si>
  <si>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</si>
  <si>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</si>
  <si>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</si>
  <si>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</si>
  <si>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</si>
  <si>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</si>
  <si>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</si>
  <si>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</si>
  <si>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</si>
  <si>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</si>
  <si>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</si>
  <si>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</si>
  <si>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</si>
  <si>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</si>
  <si>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</si>
  <si>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</si>
  <si>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</si>
  <si>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</si>
  <si>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</si>
  <si>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</si>
  <si>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</si>
  <si>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</si>
  <si>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</si>
  <si>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</si>
  <si>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</si>
  <si>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</si>
  <si>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</si>
  <si>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</si>
  <si>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</si>
  <si>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</si>
  <si>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</si>
  <si>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</si>
  <si>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</si>
  <si>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</si>
  <si>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</si>
  <si>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</si>
  <si>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</si>
  <si>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</si>
  <si>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</si>
  <si>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</si>
  <si>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</si>
  <si>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</si>
  <si>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</si>
  <si>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</si>
  <si>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</si>
  <si>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</si>
  <si>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</si>
  <si>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</si>
  <si>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</si>
  <si>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</si>
  <si>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</si>
  <si>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</si>
  <si>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</si>
  <si>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</si>
  <si>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</si>
  <si>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</si>
  <si>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</si>
  <si>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</si>
  <si>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</si>
  <si>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</si>
  <si>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</si>
  <si>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</si>
  <si>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</si>
  <si>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</si>
  <si>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</si>
  <si>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</si>
  <si>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</si>
  <si>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</si>
  <si>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</si>
  <si>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</si>
  <si>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</si>
  <si>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</si>
  <si>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</si>
  <si>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</si>
  <si>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</si>
  <si>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</si>
  <si>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</si>
  <si>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</si>
  <si>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</si>
  <si>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</si>
  <si>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</si>
  <si>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</si>
  <si>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</si>
  <si>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</si>
  <si>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</si>
  <si>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</si>
  <si>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</si>
  <si>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</si>
  <si>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</si>
  <si>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</si>
  <si>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</si>
  <si>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</si>
  <si>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</si>
  <si>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</si>
  <si>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</si>
  <si>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</si>
  <si>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</si>
  <si>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</si>
  <si>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</si>
  <si>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</si>
  <si>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</si>
  <si>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</si>
  <si>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</si>
  <si>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</si>
  <si>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</si>
  <si>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</si>
  <si>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</si>
  <si>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</si>
  <si>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</si>
  <si>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</si>
  <si>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</si>
  <si>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</si>
  <si>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</si>
  <si>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</si>
  <si>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</si>
  <si>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</si>
  <si>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</si>
  <si>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</si>
  <si>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</si>
  <si>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</si>
  <si>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</si>
  <si>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</si>
  <si>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</si>
  <si>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</si>
  <si>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</si>
  <si>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</si>
  <si>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</si>
  <si>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</si>
  <si>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</si>
  <si>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</si>
  <si>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</si>
  <si>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</si>
  <si>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</si>
  <si>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</si>
  <si>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</si>
  <si>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</si>
  <si>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</si>
  <si>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</si>
  <si>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</si>
  <si>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</si>
  <si>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</si>
  <si>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</si>
  <si>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</si>
  <si>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</si>
  <si>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</si>
  <si>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</si>
  <si>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</si>
  <si>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</si>
  <si>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</si>
  <si>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</si>
  <si>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</si>
  <si>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</si>
  <si>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</si>
  <si>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</si>
  <si>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</si>
  <si>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</si>
  <si>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</si>
  <si>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</si>
  <si>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</si>
  <si>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</si>
  <si>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</si>
  <si>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</si>
  <si>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</si>
  <si>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</si>
  <si>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</si>
  <si>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</si>
  <si>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</si>
  <si>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</si>
  <si>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</si>
  <si>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</si>
  <si>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</si>
  <si>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</si>
  <si>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</si>
  <si>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</si>
  <si>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</si>
  <si>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</si>
  <si>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</si>
  <si>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</si>
  <si>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</si>
  <si>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</si>
  <si>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</si>
  <si>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</si>
  <si>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</si>
  <si>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</si>
  <si>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</si>
  <si>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</si>
  <si>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</si>
  <si>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</si>
  <si>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</si>
  <si>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</si>
  <si>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</si>
  <si>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</si>
  <si>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</si>
  <si>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</si>
  <si>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</si>
  <si>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</si>
  <si>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</si>
  <si>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</si>
  <si>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</si>
  <si>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</si>
  <si>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</si>
  <si>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</si>
  <si>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</si>
  <si>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</si>
  <si>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</si>
  <si>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</si>
  <si>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</si>
  <si>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</si>
  <si>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</si>
  <si>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</si>
  <si>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</si>
  <si>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</si>
  <si>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</si>
  <si>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</si>
  <si>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</si>
  <si>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</si>
  <si>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</si>
  <si>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</si>
  <si>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</si>
  <si>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</si>
  <si>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</si>
  <si>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</si>
  <si>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</si>
  <si>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</si>
  <si>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</si>
  <si>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</si>
  <si>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</si>
  <si>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</si>
  <si>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</si>
  <si>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</si>
  <si>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</si>
  <si>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</si>
  <si>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</si>
  <si>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</si>
  <si>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</si>
  <si>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</si>
  <si>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</si>
  <si>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</si>
  <si>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</si>
  <si>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</si>
  <si>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</si>
  <si>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</si>
  <si>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</si>
  <si>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</si>
  <si>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</si>
  <si>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</si>
  <si>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</si>
  <si>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</si>
  <si>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</si>
  <si>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</si>
  <si>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</si>
  <si>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</si>
  <si>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</si>
  <si>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</si>
  <si>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</si>
  <si>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</si>
  <si>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</si>
  <si>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</si>
  <si>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</si>
  <si>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</si>
  <si>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</si>
  <si>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</si>
  <si>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</si>
  <si>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</si>
  <si>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</si>
  <si>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</si>
  <si>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</si>
  <si>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</si>
  <si>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</si>
  <si>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</si>
  <si>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</si>
  <si>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</si>
  <si>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</si>
  <si>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</si>
  <si>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</si>
  <si>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</si>
  <si>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</si>
  <si>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</si>
  <si>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</si>
  <si>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</si>
  <si>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</si>
  <si>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</si>
  <si>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</si>
  <si>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</si>
  <si>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</si>
  <si>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</si>
  <si>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</si>
  <si>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</si>
  <si>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</si>
  <si>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</si>
  <si>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</si>
  <si>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</si>
  <si>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</si>
  <si>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</si>
  <si>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</si>
  <si>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</si>
  <si>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</si>
  <si>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</si>
  <si>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</si>
  <si>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</si>
  <si>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</si>
  <si>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</si>
  <si>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</si>
  <si>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</si>
  <si>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</si>
  <si>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</si>
  <si>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</si>
  <si>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</si>
  <si>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</si>
  <si>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</si>
  <si>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</si>
  <si>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</si>
  <si>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</si>
  <si>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</si>
  <si>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</si>
  <si>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</si>
  <si>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</si>
  <si>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</si>
  <si>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</si>
  <si>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</si>
  <si>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</si>
  <si>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</si>
  <si>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</si>
  <si>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</si>
  <si>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</si>
  <si>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</si>
  <si>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</si>
  <si>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</si>
  <si>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</si>
  <si>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</si>
  <si>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</si>
  <si>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</si>
  <si>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</si>
  <si>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</si>
  <si>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</si>
  <si>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</si>
  <si>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</si>
  <si>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</si>
  <si>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</si>
  <si>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</si>
  <si>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</si>
  <si>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</si>
  <si>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</si>
  <si>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</si>
  <si>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</si>
  <si>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</si>
  <si>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</si>
  <si>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</si>
  <si>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</si>
  <si>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</si>
  <si>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</si>
  <si>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</si>
  <si>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</si>
  <si>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</si>
  <si>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</si>
  <si>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</si>
  <si>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</si>
  <si>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</si>
  <si>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</si>
  <si>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</si>
  <si>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</si>
  <si>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</si>
  <si>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</si>
  <si>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</si>
  <si>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</si>
  <si>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</si>
  <si>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</si>
  <si>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</si>
  <si>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</si>
  <si>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</si>
  <si>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</si>
  <si>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</si>
  <si>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</si>
  <si>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</si>
  <si>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</si>
  <si>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</si>
  <si>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</si>
  <si>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</si>
  <si>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</si>
  <si>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</si>
  <si>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</si>
  <si>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</si>
  <si>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</si>
  <si>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</si>
  <si>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</si>
  <si>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</si>
  <si>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</si>
  <si>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</si>
  <si>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</si>
  <si>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</si>
  <si>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</si>
  <si>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</si>
  <si>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</si>
  <si>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</si>
  <si>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</si>
  <si>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</si>
  <si>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</si>
  <si>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</si>
  <si>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</si>
  <si>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</si>
  <si>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</si>
  <si>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</si>
  <si>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</si>
  <si>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</si>
  <si>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</si>
  <si>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</si>
  <si>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</si>
  <si>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</si>
  <si>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</si>
  <si>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</si>
  <si>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</si>
  <si>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</si>
  <si>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</si>
  <si>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</si>
  <si>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</si>
  <si>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</si>
  <si>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</si>
  <si>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</si>
  <si>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</si>
  <si>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</si>
  <si>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</si>
  <si>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</si>
  <si>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</si>
  <si>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</si>
  <si>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</si>
  <si>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</si>
  <si>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</si>
  <si>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</si>
  <si>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</si>
  <si>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</si>
  <si>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</si>
  <si>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</si>
  <si>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</si>
  <si>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</si>
  <si>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</si>
  <si>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</si>
  <si>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</si>
  <si>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</si>
  <si>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</si>
  <si>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</si>
  <si>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</si>
  <si>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</si>
  <si>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</si>
  <si>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</si>
  <si>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</si>
  <si>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</si>
  <si>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</si>
  <si>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</si>
  <si>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</si>
  <si>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</si>
  <si>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</si>
  <si>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</si>
  <si>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</si>
  <si>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</si>
  <si>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</si>
  <si>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</si>
  <si>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</si>
  <si>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</si>
  <si>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</si>
  <si>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</si>
  <si>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</si>
  <si>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</si>
  <si>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</si>
  <si>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</si>
  <si>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</si>
  <si>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</si>
  <si>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</si>
  <si>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</si>
  <si>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</si>
  <si>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</si>
  <si>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</si>
  <si>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</si>
  <si>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</si>
  <si>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</si>
  <si>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</si>
  <si>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</si>
  <si>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</si>
  <si>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</si>
  <si>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</si>
  <si>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</si>
  <si>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</si>
  <si>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</si>
  <si>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</si>
  <si>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</si>
  <si>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</si>
  <si>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</si>
  <si>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</si>
  <si>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</si>
  <si>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</si>
  <si>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</si>
  <si>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</si>
  <si>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</si>
  <si>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</si>
  <si>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</si>
  <si>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</si>
  <si>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</si>
  <si>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</si>
  <si>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</si>
  <si>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</si>
  <si>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</si>
  <si>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</si>
  <si>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</si>
  <si>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</si>
  <si>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</si>
  <si>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</si>
  <si>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</si>
  <si>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</si>
  <si>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</si>
  <si>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</si>
  <si>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</si>
  <si>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</si>
  <si>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</si>
  <si>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</si>
  <si>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</si>
  <si>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</si>
  <si>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</si>
  <si>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</si>
  <si>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</si>
  <si>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</si>
  <si>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</si>
  <si>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</si>
  <si>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</si>
  <si>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</si>
  <si>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</si>
  <si>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</si>
  <si>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</si>
  <si>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</si>
  <si>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</si>
  <si>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</si>
  <si>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</si>
  <si>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</si>
  <si>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</si>
  <si>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</si>
  <si>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</si>
  <si>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</si>
  <si>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</si>
  <si>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</si>
  <si>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</si>
  <si>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</si>
  <si>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</si>
  <si>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</si>
  <si>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</si>
  <si>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</si>
  <si>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</si>
  <si>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</si>
  <si>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</si>
  <si>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</si>
  <si>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</si>
  <si>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</si>
  <si>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</si>
  <si>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</si>
  <si>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</si>
  <si>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</si>
  <si>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</si>
  <si>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</si>
  <si>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</si>
  <si>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</si>
  <si>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</si>
  <si>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</si>
  <si>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</si>
  <si>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</si>
  <si>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</si>
  <si>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</si>
  <si>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</si>
  <si>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</si>
  <si>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</si>
  <si>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</si>
  <si>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</si>
  <si>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</si>
  <si>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</si>
  <si>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</si>
  <si>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</si>
  <si>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</si>
  <si>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</si>
  <si>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</si>
  <si>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</si>
  <si>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</si>
  <si>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</si>
  <si>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</si>
  <si>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</si>
  <si>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</si>
  <si>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</si>
  <si>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</si>
  <si>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</si>
  <si>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</si>
  <si>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</si>
  <si>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</si>
  <si>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</si>
  <si>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</si>
  <si>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</si>
  <si>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</si>
  <si>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</si>
  <si>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</si>
  <si>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</si>
  <si>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</si>
  <si>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</si>
  <si>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</si>
  <si>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</si>
  <si>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</si>
  <si>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</si>
  <si>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</si>
  <si>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</si>
  <si>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</si>
  <si>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</si>
  <si>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</si>
  <si>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</si>
  <si>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</si>
  <si>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</si>
  <si>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</si>
  <si>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</si>
  <si>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</si>
  <si>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</si>
  <si>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</si>
  <si>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</si>
  <si>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</si>
  <si>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</si>
  <si>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</si>
  <si>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</si>
  <si>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</si>
  <si>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</si>
  <si>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</si>
  <si>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</si>
  <si>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</si>
  <si>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</si>
  <si>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</si>
  <si>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</si>
  <si>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</si>
  <si>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</si>
  <si>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</si>
  <si>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</si>
  <si>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</si>
  <si>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</si>
  <si>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</si>
  <si>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</si>
  <si>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</si>
  <si>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</si>
  <si>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</si>
  <si>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</si>
  <si>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</si>
  <si>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</si>
  <si>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</si>
  <si>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</si>
  <si>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</si>
  <si>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</si>
  <si>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</si>
  <si>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</si>
  <si>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</si>
  <si>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</si>
  <si>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</si>
  <si>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</si>
  <si>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</si>
  <si>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</si>
  <si>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</si>
  <si>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</si>
  <si>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</si>
  <si>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</si>
  <si>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</si>
  <si>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</si>
  <si>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</si>
  <si>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</si>
  <si>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</si>
  <si>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</si>
  <si>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</si>
  <si>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</si>
  <si>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</si>
  <si>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</si>
  <si>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</si>
  <si>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</si>
  <si>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</si>
  <si>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</si>
  <si>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</si>
  <si>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</si>
  <si>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</si>
  <si>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</si>
  <si>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</si>
  <si>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</si>
  <si>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</si>
  <si>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</si>
  <si>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</si>
  <si>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</si>
  <si>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</si>
  <si>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</si>
  <si>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</si>
  <si>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</si>
  <si>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</si>
  <si>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</si>
  <si>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</si>
  <si>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</si>
  <si>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</si>
  <si>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</si>
  <si>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</si>
  <si>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</si>
  <si>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</si>
  <si>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</si>
  <si>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</si>
  <si>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</si>
  <si>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</si>
  <si>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</si>
  <si>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</si>
  <si>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</si>
  <si>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</si>
  <si>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</si>
  <si>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</si>
  <si>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</si>
  <si>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</si>
  <si>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</si>
  <si>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</si>
  <si>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</si>
  <si>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</si>
  <si>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</si>
  <si>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</si>
  <si>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</si>
  <si>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</si>
  <si>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</si>
  <si>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</si>
  <si>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</si>
  <si>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</si>
  <si>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</si>
  <si>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</si>
  <si>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</si>
  <si>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</si>
  <si>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</si>
  <si>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</si>
  <si>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</si>
  <si>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</si>
  <si>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</si>
  <si>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</si>
  <si>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</si>
  <si>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</si>
  <si>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</si>
  <si>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</si>
  <si>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</si>
  <si>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</si>
  <si>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</si>
  <si>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</si>
  <si>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</si>
  <si>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</si>
  <si>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</si>
  <si>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</si>
  <si>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</si>
  <si>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</si>
  <si>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</si>
  <si>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</si>
  <si>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</si>
  <si>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</si>
  <si>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</si>
  <si>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</si>
  <si>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</si>
  <si>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</si>
  <si>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</si>
  <si>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</si>
  <si>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</si>
  <si>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</si>
  <si>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</si>
  <si>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</si>
  <si>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</si>
  <si>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</si>
  <si>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</si>
  <si>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</si>
  <si>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</si>
  <si>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</si>
  <si>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</si>
  <si>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</si>
  <si>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</si>
  <si>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</si>
  <si>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</si>
  <si>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</si>
  <si>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</si>
  <si>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</si>
  <si>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</si>
  <si>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</si>
  <si>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</si>
  <si>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</si>
  <si>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</si>
  <si>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</si>
  <si>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</si>
  <si>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</si>
  <si>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</si>
  <si>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</si>
  <si>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</si>
  <si>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</si>
  <si>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</si>
  <si>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</si>
  <si>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</si>
  <si>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</si>
  <si>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</si>
  <si>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</si>
  <si>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</si>
  <si>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</si>
  <si>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</si>
  <si>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</si>
  <si>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</si>
  <si>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</si>
  <si>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</si>
  <si>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</si>
  <si>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</si>
  <si>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</si>
  <si>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</si>
  <si>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</si>
  <si>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</si>
  <si>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</si>
  <si>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</si>
  <si>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</si>
  <si>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</si>
  <si>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</si>
  <si>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</si>
  <si>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</si>
  <si>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</si>
  <si>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</si>
  <si>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</si>
  <si>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</si>
  <si>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</si>
  <si>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</si>
  <si>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</si>
  <si>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</si>
  <si>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</si>
  <si>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</si>
  <si>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</si>
  <si>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</si>
  <si>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</si>
  <si>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</si>
  <si>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</si>
  <si>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</si>
  <si>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</si>
  <si>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</si>
  <si>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</si>
  <si>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</si>
  <si>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</si>
  <si>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</si>
  <si>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</si>
  <si>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</si>
  <si>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</si>
  <si>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</si>
  <si>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</si>
  <si>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</si>
  <si>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</si>
  <si>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</si>
  <si>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</si>
  <si>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</si>
  <si>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</si>
  <si>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</si>
  <si>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</si>
  <si>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</si>
  <si>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</si>
  <si>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</si>
  <si>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</si>
  <si>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</si>
  <si>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</si>
  <si>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</si>
  <si>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</si>
  <si>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</si>
  <si>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</si>
  <si>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</si>
  <si>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</si>
  <si>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</si>
  <si>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</si>
  <si>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</si>
  <si>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</si>
  <si>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</si>
  <si>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</si>
  <si>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</si>
  <si>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</si>
  <si>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</si>
  <si>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</si>
  <si>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</si>
  <si>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</si>
  <si>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</si>
  <si>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</si>
  <si>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</si>
  <si>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</si>
  <si>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</si>
  <si>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</si>
  <si>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</si>
  <si>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</si>
  <si>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</si>
  <si>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</si>
  <si>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</si>
  <si>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</si>
  <si>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</si>
  <si>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</si>
  <si>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</si>
  <si>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</si>
  <si>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</si>
  <si>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</si>
  <si>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</si>
  <si>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</si>
  <si>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</si>
  <si>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</si>
  <si>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</si>
  <si>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</si>
  <si>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</si>
  <si>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</si>
  <si>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</si>
  <si>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</si>
  <si>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</si>
  <si>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</si>
  <si>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</si>
  <si>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</si>
  <si>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</si>
  <si>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</si>
  <si>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</si>
  <si>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</si>
  <si>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</si>
  <si>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</si>
  <si>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</si>
  <si>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</si>
  <si>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</si>
  <si>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</si>
  <si>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</si>
  <si>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</si>
  <si>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</si>
  <si>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</si>
  <si>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</si>
  <si>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</si>
  <si>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</si>
  <si>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</si>
  <si>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</si>
  <si>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</si>
  <si>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</si>
  <si>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</si>
  <si>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</si>
  <si>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</si>
  <si>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</si>
  <si>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</si>
  <si>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</si>
  <si>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</si>
  <si>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</si>
  <si>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</si>
  <si>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</si>
  <si>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</si>
  <si>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</si>
  <si>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</si>
  <si>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</si>
  <si>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</si>
  <si>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</si>
  <si>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</si>
  <si>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</si>
  <si>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</si>
  <si>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</si>
  <si>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</si>
  <si>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</si>
  <si>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</si>
  <si>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</si>
  <si>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</si>
  <si>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</si>
  <si>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</si>
  <si>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</si>
  <si>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</si>
  <si>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</si>
  <si>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</si>
  <si>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</si>
  <si>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</si>
  <si>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</si>
  <si>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</si>
  <si>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</si>
  <si>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</si>
  <si>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</si>
  <si>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</si>
  <si>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</si>
  <si>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</si>
  <si>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</si>
  <si>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</si>
  <si>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</si>
  <si>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</si>
  <si>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</si>
  <si>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</si>
  <si>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</si>
  <si>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</si>
  <si>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</si>
  <si>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</si>
  <si>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</si>
  <si>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</si>
  <si>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</si>
  <si>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</si>
  <si>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</si>
  <si>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</si>
  <si>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</si>
  <si>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</si>
  <si>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</si>
  <si>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</si>
  <si>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</si>
  <si>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</si>
  <si>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</si>
  <si>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</si>
  <si>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</si>
  <si>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</si>
  <si>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</si>
  <si>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</si>
  <si>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</si>
  <si>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</si>
  <si>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</si>
  <si>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</si>
  <si>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</si>
  <si>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</si>
  <si>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</si>
  <si>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</si>
  <si>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</si>
  <si>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</si>
  <si>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</si>
  <si>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</si>
  <si>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</si>
  <si>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</si>
  <si>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</si>
  <si>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</si>
  <si>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</si>
  <si>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</si>
  <si>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</si>
  <si>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</si>
  <si>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</si>
  <si>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</si>
  <si>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</si>
  <si>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</si>
  <si>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</si>
  <si>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</si>
  <si>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</si>
  <si>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</si>
  <si>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</si>
  <si>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</si>
  <si>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</si>
  <si>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</si>
  <si>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</si>
  <si>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</si>
  <si>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</si>
  <si>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</si>
  <si>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</si>
  <si>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</si>
  <si>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</si>
  <si>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</si>
  <si>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</si>
  <si>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</si>
  <si>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</si>
  <si>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</si>
  <si>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</si>
  <si>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</si>
  <si>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</si>
  <si>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</si>
  <si>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</si>
  <si>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</si>
  <si>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</si>
  <si>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</si>
  <si>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</si>
  <si>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</si>
  <si>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</si>
  <si>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</si>
  <si>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</si>
  <si>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</si>
  <si>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</si>
  <si>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</si>
  <si>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</si>
  <si>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</si>
  <si>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</si>
  <si>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</si>
  <si>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</si>
  <si>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</si>
  <si>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</si>
  <si>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</si>
  <si>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</si>
  <si>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</si>
  <si>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</si>
  <si>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</si>
  <si>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</si>
  <si>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</si>
  <si>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</si>
  <si>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</si>
  <si>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</si>
  <si>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</si>
  <si>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</si>
  <si>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</si>
  <si>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</si>
  <si>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</si>
  <si>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</si>
  <si>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</si>
  <si>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</si>
  <si>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</si>
  <si>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</si>
  <si>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</si>
  <si>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</si>
  <si>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</si>
  <si>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</si>
  <si>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</si>
  <si>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</si>
  <si>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</si>
  <si>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</si>
  <si>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</si>
  <si>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</si>
  <si>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</si>
  <si>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</si>
  <si>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</si>
  <si>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</si>
  <si>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</si>
  <si>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</si>
  <si>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</si>
  <si>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</si>
  <si>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</si>
  <si>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</si>
  <si>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</si>
  <si>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</si>
  <si>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</si>
  <si>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</si>
  <si>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</si>
  <si>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</si>
  <si>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</si>
  <si>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</si>
  <si>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</si>
  <si>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</si>
  <si>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</si>
  <si>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</si>
  <si>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</si>
  <si>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</si>
  <si>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</si>
  <si>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</si>
  <si>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</si>
  <si>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</si>
  <si>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</si>
  <si>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</si>
  <si>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</si>
  <si>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</si>
  <si>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</si>
  <si>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</si>
  <si>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</si>
  <si>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</si>
  <si>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</si>
  <si>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</si>
  <si>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</si>
  <si>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</si>
  <si>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</si>
  <si>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</si>
  <si>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</si>
  <si>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</si>
  <si>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</si>
  <si>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</si>
  <si>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</si>
  <si>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</si>
  <si>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</si>
  <si>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</si>
  <si>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</si>
  <si>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</si>
  <si>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</si>
  <si>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</si>
  <si>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</si>
  <si>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</si>
  <si>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</si>
  <si>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</si>
  <si>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</si>
  <si>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</si>
  <si>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</si>
  <si>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</si>
  <si>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</si>
  <si>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</si>
  <si>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</si>
  <si>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</si>
  <si>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</si>
  <si>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</si>
  <si>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</si>
  <si>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</si>
  <si>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</si>
  <si>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</si>
  <si>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</si>
  <si>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</si>
  <si>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</si>
  <si>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</si>
  <si>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</si>
  <si>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</si>
  <si>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</si>
  <si>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</si>
  <si>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</si>
  <si>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</si>
  <si>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</si>
  <si>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</si>
  <si>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</si>
  <si>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</si>
  <si>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</si>
  <si>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</si>
  <si>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</si>
  <si>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</si>
  <si>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</si>
  <si>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</si>
  <si>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</si>
  <si>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</si>
  <si>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</si>
  <si>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</si>
  <si>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</si>
  <si>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</si>
  <si>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</si>
  <si>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</si>
  <si>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</si>
  <si>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</si>
  <si>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</si>
  <si>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</si>
  <si>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</si>
  <si>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</si>
  <si>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</si>
  <si>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</si>
  <si>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</si>
  <si>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</si>
  <si>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</si>
  <si>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</si>
  <si>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</si>
  <si>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</si>
  <si>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</si>
  <si>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</si>
  <si>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</si>
  <si>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</si>
  <si>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</si>
  <si>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</si>
  <si>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</si>
  <si>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</si>
  <si>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</si>
  <si>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</si>
  <si>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</si>
  <si>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</si>
  <si>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</si>
  <si>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</si>
  <si>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</si>
  <si>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</si>
  <si>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</si>
  <si>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</si>
  <si>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</si>
  <si>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</si>
  <si>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</si>
  <si>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</si>
  <si>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</si>
  <si>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</si>
  <si>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</si>
  <si>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</si>
  <si>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</si>
  <si>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</si>
  <si>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</si>
  <si>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</si>
  <si>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</si>
  <si>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</si>
  <si>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</si>
  <si>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</si>
  <si>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</si>
  <si>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</si>
  <si>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</si>
  <si>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</si>
  <si>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</si>
  <si>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</si>
  <si>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</si>
  <si>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</si>
  <si>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</si>
  <si>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</si>
  <si>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</si>
  <si>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</si>
  <si>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</si>
  <si>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</si>
  <si>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</si>
  <si>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</si>
  <si>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</si>
  <si>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</si>
  <si>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</si>
  <si>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</si>
  <si>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</si>
  <si>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</si>
  <si>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</si>
  <si>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</si>
  <si>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</si>
  <si>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</si>
  <si>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</si>
  <si>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</si>
  <si>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</si>
  <si>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</si>
  <si>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</si>
  <si>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</si>
  <si>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</si>
  <si>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</si>
  <si>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</si>
  <si>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</si>
  <si>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</si>
  <si>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</si>
  <si>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</si>
  <si>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</si>
  <si>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</si>
  <si>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</si>
  <si>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</si>
  <si>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</si>
  <si>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</si>
  <si>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</si>
  <si>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</si>
  <si>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</si>
  <si>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</si>
  <si>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</si>
  <si>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</si>
  <si>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</si>
  <si>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</si>
  <si>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</si>
  <si>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</si>
  <si>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</si>
  <si>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</si>
  <si>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</si>
  <si>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</si>
  <si>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</si>
  <si>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</si>
  <si>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</si>
  <si>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</si>
  <si>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</si>
  <si>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</si>
  <si>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</si>
  <si>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</si>
  <si>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</si>
  <si>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</si>
  <si>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</si>
  <si>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</si>
  <si>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</si>
  <si>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</si>
  <si>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</si>
  <si>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</si>
  <si>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</si>
  <si>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</si>
  <si>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</si>
  <si>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</si>
  <si>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</si>
  <si>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</si>
  <si>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</si>
  <si>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</si>
  <si>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</si>
  <si>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</si>
  <si>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</si>
  <si>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</si>
  <si>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</si>
  <si>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</si>
  <si>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</si>
  <si>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</si>
  <si>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</si>
  <si>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</si>
  <si>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</si>
  <si>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</si>
  <si>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</si>
  <si>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</si>
  <si>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</si>
  <si>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</si>
  <si>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</si>
  <si>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</si>
  <si>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</si>
  <si>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</si>
  <si>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</si>
  <si>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</si>
  <si>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</si>
  <si>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</si>
  <si>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</si>
  <si>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</si>
  <si>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</si>
  <si>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</si>
  <si>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</si>
  <si>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</si>
  <si>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</si>
  <si>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</si>
  <si>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</si>
  <si>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</si>
  <si>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</si>
  <si>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</si>
  <si>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</si>
  <si>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</si>
  <si>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</si>
  <si>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</si>
  <si>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</si>
  <si>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</si>
  <si>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</si>
  <si>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</si>
  <si>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</si>
  <si>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</si>
  <si>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</si>
  <si>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</si>
  <si>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</si>
  <si>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</si>
  <si>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</si>
  <si>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</si>
  <si>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</si>
  <si>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</si>
  <si>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</si>
  <si>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</si>
  <si>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</si>
  <si>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</si>
  <si>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</si>
  <si>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</si>
  <si>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</si>
  <si>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</si>
  <si>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</si>
  <si>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</si>
  <si>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</si>
  <si>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</si>
  <si>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</si>
  <si>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</si>
  <si>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</si>
  <si>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</si>
  <si>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</si>
  <si>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</si>
  <si>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</si>
  <si>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</si>
  <si>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</si>
  <si>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</si>
  <si>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</si>
  <si>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</si>
  <si>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</si>
  <si>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</si>
  <si>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</si>
  <si>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</si>
  <si>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</si>
  <si>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</si>
  <si>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</si>
  <si>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</si>
  <si>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</si>
  <si>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</si>
  <si>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</si>
  <si>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</si>
  <si>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</si>
  <si>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</si>
  <si>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</si>
  <si>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</si>
  <si>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</si>
  <si>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</si>
  <si>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</si>
  <si>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</si>
  <si>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</si>
  <si>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</si>
  <si>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</si>
  <si>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</si>
  <si>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</si>
  <si>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</si>
  <si>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</si>
  <si>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</si>
  <si>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</si>
  <si>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</si>
  <si>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</si>
  <si>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</si>
  <si>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</si>
  <si>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</si>
  <si>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</si>
  <si>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</si>
  <si>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</si>
  <si>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</si>
  <si>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</si>
  <si>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</si>
  <si>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</si>
  <si>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</si>
  <si>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</si>
  <si>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</si>
  <si>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</si>
  <si>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</si>
  <si>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</si>
  <si>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</si>
  <si>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</si>
  <si>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</si>
  <si>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</si>
  <si>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</si>
  <si>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</si>
  <si>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</si>
  <si>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</si>
  <si>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</si>
  <si>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</si>
  <si>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</si>
  <si>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</si>
  <si>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</si>
  <si>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</si>
  <si>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</si>
  <si>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</si>
  <si>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</si>
  <si>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</si>
  <si>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</si>
  <si>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</si>
  <si>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</si>
  <si>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</si>
  <si>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</si>
  <si>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</si>
  <si>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</si>
  <si>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</si>
  <si>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</si>
  <si>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</si>
  <si>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</si>
  <si>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</si>
  <si>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</si>
  <si>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</si>
  <si>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</si>
  <si>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</si>
  <si>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</si>
  <si>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</si>
  <si>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</si>
  <si>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</si>
  <si>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</si>
  <si>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</si>
  <si>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</si>
  <si>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</si>
  <si>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</si>
  <si>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</si>
  <si>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</si>
  <si>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</si>
  <si>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</si>
  <si>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</si>
  <si>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</si>
  <si>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</si>
  <si>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</si>
  <si>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</si>
  <si>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</si>
  <si>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</si>
  <si>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</si>
  <si>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</si>
  <si>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</si>
  <si>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</si>
  <si>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</si>
  <si>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</si>
  <si>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</si>
  <si>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</si>
  <si>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</si>
  <si>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</si>
  <si>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</si>
  <si>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</si>
  <si>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</si>
  <si>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</si>
  <si>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</si>
  <si>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</si>
  <si>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</si>
  <si>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</si>
  <si>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</si>
  <si>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</si>
  <si>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</si>
  <si>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</si>
  <si>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</si>
  <si>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</si>
  <si>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</si>
  <si>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</si>
  <si>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</si>
  <si>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</si>
  <si>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</si>
  <si>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</si>
  <si>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</si>
  <si>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</si>
  <si>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</si>
  <si>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</si>
  <si>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</si>
  <si>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</si>
  <si>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</si>
  <si>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</si>
  <si>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</si>
  <si>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</si>
  <si>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</si>
  <si>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</si>
  <si>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</si>
  <si>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</si>
  <si>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</si>
  <si>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</si>
  <si>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</si>
  <si>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</si>
  <si>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</si>
  <si>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</si>
  <si>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</si>
  <si>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</si>
  <si>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</si>
  <si>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</si>
  <si>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</si>
  <si>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</si>
  <si>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</si>
  <si>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</si>
  <si>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</si>
  <si>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</si>
  <si>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</si>
  <si>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</si>
  <si>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</si>
  <si>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</si>
  <si>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</si>
  <si>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</si>
  <si>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</si>
  <si>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</si>
  <si>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</si>
  <si>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</si>
  <si>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</si>
  <si>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</si>
  <si>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</si>
  <si>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</si>
  <si>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</si>
  <si>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</si>
  <si>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</si>
  <si>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</si>
  <si>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</si>
  <si>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</si>
  <si>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</si>
  <si>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</si>
  <si>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</si>
  <si>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</si>
  <si>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</si>
  <si>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</si>
  <si>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</si>
  <si>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</si>
  <si>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</si>
  <si>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</si>
  <si>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</si>
  <si>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</si>
  <si>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</si>
  <si>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</si>
  <si>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</si>
  <si>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</si>
  <si>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</si>
  <si>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</si>
  <si>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</si>
  <si>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</si>
  <si>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</si>
  <si>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</si>
  <si>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</si>
  <si>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</si>
  <si>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</si>
  <si>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</si>
  <si>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</si>
  <si>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</si>
  <si>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</si>
  <si>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</si>
  <si>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</si>
  <si>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</si>
  <si>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</si>
  <si>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</si>
  <si>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</si>
  <si>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</si>
  <si>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</si>
  <si>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</si>
  <si>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</si>
  <si>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</si>
  <si>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</si>
  <si>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</si>
  <si>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</si>
  <si>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</si>
  <si>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</si>
  <si>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</si>
  <si>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</si>
  <si>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</si>
  <si>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</si>
  <si>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</si>
  <si>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</si>
  <si>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</si>
  <si>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</si>
  <si>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</si>
  <si>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</si>
  <si>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</si>
  <si>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</si>
  <si>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</si>
  <si>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</si>
  <si>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</si>
  <si>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</si>
  <si>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</si>
  <si>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</si>
  <si>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</si>
  <si>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</si>
  <si>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</si>
  <si>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</si>
  <si>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</si>
  <si>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</si>
  <si>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</si>
  <si>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</si>
  <si>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</si>
  <si>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</si>
  <si>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</si>
  <si>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</si>
  <si>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</si>
  <si>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</si>
  <si>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</si>
  <si>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</si>
  <si>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</si>
  <si>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</si>
  <si>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</si>
  <si>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</si>
  <si>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</si>
  <si>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</si>
  <si>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</si>
  <si>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</si>
  <si>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</si>
  <si>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</si>
  <si>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</si>
  <si>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</si>
  <si>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</si>
  <si>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</si>
  <si>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</si>
  <si>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</si>
  <si>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</si>
  <si>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</si>
  <si>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</si>
  <si>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</si>
  <si>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</si>
  <si>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</si>
  <si>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</si>
  <si>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</si>
  <si>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</si>
  <si>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</si>
  <si>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</si>
  <si>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</si>
  <si>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</si>
  <si>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</si>
  <si>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</si>
  <si>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</si>
  <si>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</si>
  <si>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</si>
  <si>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</si>
  <si>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</si>
  <si>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</si>
  <si>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</si>
  <si>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</si>
  <si>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</si>
  <si>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</si>
  <si>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</si>
  <si>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</si>
  <si>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</si>
  <si>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</si>
  <si>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</si>
  <si>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</si>
  <si>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</si>
  <si>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</si>
  <si>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</si>
  <si>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</si>
  <si>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</si>
  <si>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</si>
  <si>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</si>
  <si>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</si>
  <si>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</si>
  <si>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</si>
  <si>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</si>
  <si>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</si>
  <si>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</si>
  <si>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</si>
  <si>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</si>
  <si>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</si>
  <si>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</si>
  <si>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</si>
  <si>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</si>
  <si>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</si>
  <si>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</si>
  <si>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</si>
  <si>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</si>
  <si>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</si>
  <si>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</si>
  <si>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</si>
  <si>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</si>
  <si>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</si>
  <si>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</si>
  <si>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</si>
  <si>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</si>
  <si>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</si>
  <si>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</si>
  <si>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</si>
  <si>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</si>
  <si>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</si>
  <si>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</si>
  <si>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</si>
  <si>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</si>
  <si>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</si>
  <si>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</si>
  <si>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</si>
  <si>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</si>
  <si>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</si>
  <si>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</si>
  <si>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</si>
  <si>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</si>
  <si>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</si>
  <si>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</si>
  <si>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</si>
  <si>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</si>
  <si>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</si>
  <si>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</si>
  <si>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</si>
  <si>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</si>
  <si>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</si>
  <si>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</si>
  <si>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</si>
  <si>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</si>
  <si>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</si>
  <si>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</si>
  <si>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</si>
  <si>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</si>
  <si>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</si>
  <si>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</si>
  <si>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</si>
  <si>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</si>
  <si>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</si>
  <si>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</si>
  <si>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</si>
  <si>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</si>
  <si>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</si>
  <si>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</si>
  <si>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</si>
  <si>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</si>
  <si>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</si>
  <si>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</si>
  <si>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</si>
  <si>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</si>
  <si>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</si>
  <si>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</si>
  <si>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</si>
  <si>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</si>
  <si>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</si>
  <si>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</si>
  <si>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</si>
  <si>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</si>
  <si>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</si>
  <si>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</si>
  <si>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</si>
  <si>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</si>
  <si>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</si>
  <si>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</si>
  <si>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</si>
  <si>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</si>
  <si>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</si>
  <si>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</si>
  <si>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</si>
  <si>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</si>
  <si>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</si>
  <si>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</si>
  <si>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</si>
  <si>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</si>
  <si>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</si>
  <si>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</si>
  <si>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</si>
  <si>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</si>
  <si>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</si>
  <si>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</si>
  <si>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</si>
  <si>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</si>
  <si>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</si>
  <si>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</si>
  <si>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</si>
  <si>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</si>
  <si>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</si>
  <si>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</si>
  <si>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</si>
  <si>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</si>
  <si>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</si>
  <si>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</si>
  <si>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</si>
  <si>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</si>
  <si>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</si>
  <si>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</si>
  <si>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</si>
  <si>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</si>
  <si>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</si>
  <si>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</si>
  <si>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</si>
  <si>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</si>
  <si>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</si>
  <si>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</si>
  <si>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</si>
  <si>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</si>
  <si>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</si>
  <si>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</si>
  <si>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</si>
  <si>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</si>
  <si>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</si>
  <si>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</si>
  <si>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</si>
  <si>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</si>
  <si>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</si>
  <si>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</si>
  <si>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</si>
  <si>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</si>
  <si>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</si>
  <si>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</si>
  <si>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</si>
  <si>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</si>
  <si>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</si>
  <si>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</si>
  <si>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</si>
  <si>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</si>
  <si>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</si>
  <si>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</si>
  <si>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</si>
  <si>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</si>
  <si>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</si>
  <si>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</si>
  <si>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</si>
  <si>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</si>
  <si>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</si>
  <si>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</si>
  <si>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</si>
  <si>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</si>
  <si>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</si>
  <si>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</si>
  <si>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</si>
  <si>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</si>
  <si>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</si>
  <si>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</si>
  <si>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</si>
  <si>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</si>
  <si>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</si>
  <si>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</si>
  <si>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</si>
  <si>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</si>
  <si>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</si>
  <si>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</si>
  <si>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</si>
  <si>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</si>
  <si>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</si>
  <si>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</si>
  <si>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</si>
  <si>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</si>
  <si>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</si>
  <si>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</si>
  <si>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</si>
  <si>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</si>
  <si>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</si>
  <si>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</si>
  <si>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</si>
  <si>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</si>
  <si>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</si>
  <si>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</si>
  <si>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</si>
  <si>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</si>
  <si>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</si>
  <si>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</si>
  <si>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</si>
  <si>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</si>
  <si>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</si>
  <si>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</si>
  <si>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</si>
  <si>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</si>
  <si>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</si>
  <si>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</si>
  <si>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</si>
  <si>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</si>
  <si>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</si>
  <si>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</si>
  <si>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</si>
  <si>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</si>
  <si>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</si>
  <si>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</si>
  <si>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</si>
  <si>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</si>
  <si>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</si>
  <si>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</si>
  <si>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</si>
  <si>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</si>
  <si>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</si>
  <si>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</si>
  <si>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</si>
  <si>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</si>
  <si>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</si>
  <si>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</si>
  <si>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</si>
  <si>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</si>
  <si>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</si>
  <si>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</si>
  <si>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</si>
  <si>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</si>
  <si>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</si>
  <si>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</si>
  <si>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</si>
  <si>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</si>
  <si>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</si>
  <si>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</si>
  <si>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</si>
  <si>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</si>
  <si>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</si>
  <si>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</si>
  <si>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</si>
  <si>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</si>
  <si>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</si>
  <si>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</si>
  <si>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</si>
  <si>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</si>
  <si>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</si>
  <si>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</si>
  <si>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</si>
  <si>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</si>
  <si>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</si>
  <si>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</si>
  <si>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</si>
  <si>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</si>
  <si>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</si>
  <si>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</si>
  <si>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</si>
  <si>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</si>
  <si>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</si>
  <si>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</si>
  <si>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</si>
  <si>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</si>
  <si>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</si>
  <si>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</si>
  <si>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</si>
  <si>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</si>
  <si>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</si>
  <si>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</si>
  <si>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</si>
  <si>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</si>
  <si>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</si>
  <si>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</si>
  <si>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</si>
  <si>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</si>
  <si>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</si>
  <si>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</si>
  <si>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</si>
  <si>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</si>
  <si>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</si>
  <si>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</si>
  <si>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</si>
  <si>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</si>
  <si>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</si>
  <si>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</si>
  <si>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</si>
  <si>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</si>
  <si>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</si>
  <si>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</si>
  <si>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</si>
  <si>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</si>
  <si>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</si>
  <si>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</si>
  <si>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</si>
  <si>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</si>
  <si>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</si>
  <si>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</si>
  <si>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</si>
  <si>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</si>
  <si>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</si>
  <si>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</si>
  <si>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</si>
  <si>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</si>
  <si>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</si>
  <si>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</si>
  <si>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</si>
  <si>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</si>
  <si>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</si>
  <si>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</si>
  <si>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</si>
  <si>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</si>
  <si>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</si>
  <si>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</si>
  <si>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</si>
  <si>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</si>
  <si>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</si>
  <si>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</si>
  <si>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</si>
  <si>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</si>
  <si>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</si>
  <si>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</si>
  <si>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</si>
  <si>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</si>
  <si>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</si>
  <si>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</si>
  <si>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</si>
  <si>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</si>
  <si>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</si>
  <si>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</si>
  <si>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</si>
  <si>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</si>
  <si>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</si>
  <si>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</si>
  <si>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</si>
  <si>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</si>
  <si>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</si>
  <si>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</si>
  <si>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</si>
  <si>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</si>
  <si>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</si>
  <si>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</si>
  <si>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</si>
  <si>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</si>
  <si>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</si>
  <si>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</si>
  <si>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</si>
  <si>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</si>
  <si>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</si>
  <si>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</si>
  <si>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</si>
  <si>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</si>
  <si>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</si>
  <si>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</si>
  <si>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</si>
  <si>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</si>
  <si>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</si>
  <si>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</si>
  <si>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</si>
  <si>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</si>
  <si>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</si>
  <si>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</si>
  <si>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</si>
  <si>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</si>
  <si>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</si>
  <si>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</si>
  <si>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</si>
  <si>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</si>
  <si>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</si>
  <si>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</si>
  <si>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</si>
  <si>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</si>
  <si>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</si>
  <si>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</si>
  <si>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</si>
  <si>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</si>
  <si>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</si>
  <si>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</si>
  <si>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</si>
  <si>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</si>
  <si>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</si>
  <si>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</si>
  <si>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</si>
  <si>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</si>
  <si>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</si>
  <si>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</si>
  <si>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</si>
  <si>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</si>
  <si>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</si>
  <si>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</si>
  <si>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</si>
  <si>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</si>
  <si>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</si>
  <si>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</si>
  <si>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</si>
  <si>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</si>
  <si>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</si>
  <si>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</si>
  <si>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</si>
  <si>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</si>
  <si>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</si>
  <si>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</si>
  <si>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</si>
  <si>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</si>
  <si>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</si>
  <si>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</si>
  <si>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</si>
  <si>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</si>
  <si>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</si>
  <si>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</si>
  <si>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</si>
  <si>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</si>
  <si>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</si>
  <si>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</si>
  <si>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</si>
  <si>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</si>
  <si>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</si>
  <si>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</si>
  <si>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</si>
  <si>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</si>
  <si>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</si>
  <si>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</si>
  <si>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</si>
  <si>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</si>
  <si>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</si>
  <si>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</si>
  <si>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</si>
  <si>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</si>
  <si>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</si>
  <si>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</si>
  <si>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</si>
  <si>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</si>
  <si>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</si>
  <si>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</si>
  <si>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</si>
  <si>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</si>
  <si>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</si>
  <si>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</si>
  <si>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</si>
  <si>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</si>
  <si>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</si>
  <si>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</si>
  <si>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</si>
  <si>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</si>
  <si>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</si>
  <si>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</si>
  <si>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</si>
  <si>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</si>
  <si>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</si>
  <si>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</si>
  <si>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</si>
  <si>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</si>
  <si>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</si>
  <si>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</si>
  <si>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</si>
  <si>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</si>
  <si>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</si>
  <si>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</si>
  <si>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</si>
  <si>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</si>
  <si>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</si>
  <si>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</si>
  <si>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</si>
  <si>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</si>
  <si>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</si>
  <si>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</si>
  <si>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</si>
  <si>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</si>
  <si>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</si>
  <si>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</si>
  <si>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</si>
  <si>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</si>
  <si>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</si>
  <si>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</si>
  <si>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</si>
  <si>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</si>
  <si>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</si>
  <si>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</si>
  <si>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</si>
  <si>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</si>
  <si>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</si>
  <si>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</si>
  <si>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</si>
  <si>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</si>
  <si>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</si>
  <si>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</si>
  <si>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</si>
  <si>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</si>
  <si>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</si>
  <si>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</si>
  <si>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</si>
  <si>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</si>
  <si>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</si>
  <si>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</si>
  <si>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</si>
  <si>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</si>
  <si>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</si>
  <si>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</si>
  <si>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</si>
  <si>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</si>
  <si>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</si>
  <si>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</si>
  <si>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</si>
  <si>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</si>
  <si>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</si>
  <si>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</si>
  <si>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</si>
  <si>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</si>
  <si>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</si>
  <si>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</si>
  <si>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</si>
  <si>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</si>
  <si>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</si>
  <si>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</si>
  <si>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</si>
  <si>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</si>
  <si>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</si>
  <si>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</si>
  <si>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</si>
  <si>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</si>
  <si>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</si>
  <si>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</si>
  <si>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</si>
  <si>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</si>
  <si>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</si>
  <si>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</si>
  <si>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</si>
  <si>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</si>
  <si>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</si>
  <si>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</si>
  <si>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</si>
  <si>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</si>
  <si>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</si>
  <si>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</si>
  <si>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</si>
  <si>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</si>
  <si>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</si>
  <si>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</si>
  <si>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</si>
  <si>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</si>
  <si>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</si>
  <si>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</si>
  <si>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</si>
  <si>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</si>
  <si>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</si>
  <si>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</si>
  <si>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</si>
  <si>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</si>
  <si>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</si>
  <si>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</si>
  <si>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</si>
  <si>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</si>
  <si>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</si>
  <si>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</si>
  <si>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</si>
  <si>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</si>
  <si>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</si>
  <si>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</si>
  <si>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</si>
  <si>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</si>
  <si>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</si>
  <si>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</si>
  <si>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</si>
  <si>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</si>
  <si>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</si>
  <si>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</si>
  <si>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</si>
  <si>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</si>
  <si>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</si>
  <si>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</si>
  <si>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</si>
  <si>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</si>
  <si>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</si>
  <si>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</si>
  <si>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</si>
  <si>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</si>
  <si>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</si>
  <si>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</si>
  <si>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</si>
  <si>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</si>
  <si>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</si>
  <si>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</si>
  <si>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</si>
  <si>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</si>
  <si>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</si>
  <si>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</si>
  <si>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</si>
  <si>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</si>
  <si>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</si>
  <si>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</si>
  <si>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</si>
  <si>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</si>
  <si>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</si>
  <si>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</si>
  <si>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</si>
  <si>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</si>
  <si>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</si>
  <si>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</si>
  <si>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</si>
  <si>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</si>
  <si>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</si>
  <si>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</si>
  <si>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</si>
  <si>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</si>
  <si>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</si>
  <si>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</si>
  <si>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</si>
  <si>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</si>
  <si>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</si>
  <si>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</si>
  <si>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</si>
  <si>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</si>
  <si>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</si>
  <si>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</si>
  <si>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</si>
  <si>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</si>
  <si>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</si>
  <si>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</si>
  <si>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</si>
  <si>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</si>
  <si>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</si>
  <si>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</si>
  <si>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</si>
  <si>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</si>
  <si>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</si>
  <si>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</si>
  <si>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</si>
  <si>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</si>
  <si>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</si>
  <si>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</si>
  <si>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</si>
  <si>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</si>
  <si>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</si>
  <si>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</si>
  <si>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</si>
  <si>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</si>
  <si>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</si>
  <si>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</si>
  <si>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</si>
  <si>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</si>
  <si>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</si>
  <si>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</si>
  <si>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</si>
  <si>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</si>
  <si>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</si>
  <si>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</si>
  <si>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</si>
  <si>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</si>
  <si>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</si>
  <si>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</si>
  <si>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</si>
  <si>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</si>
  <si>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</si>
  <si>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</si>
  <si>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</si>
  <si>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</si>
  <si>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</si>
  <si>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</si>
  <si>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</si>
  <si>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</si>
  <si>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</si>
  <si>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</si>
  <si>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</si>
  <si>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</si>
  <si>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</si>
  <si>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</si>
  <si>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</si>
  <si>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</si>
  <si>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</si>
  <si>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</si>
  <si>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</si>
  <si>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</si>
  <si>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</si>
  <si>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</si>
  <si>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</si>
  <si>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</si>
  <si>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</si>
  <si>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</si>
  <si>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</si>
  <si>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</si>
  <si>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</si>
  <si>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</si>
  <si>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</si>
  <si>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</si>
  <si>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</si>
  <si>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</si>
  <si>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</si>
  <si>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</si>
  <si>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</si>
  <si>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</si>
  <si>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</si>
  <si>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</si>
  <si>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</si>
  <si>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</si>
  <si>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</si>
  <si>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</si>
  <si>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</si>
  <si>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</si>
  <si>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</si>
  <si>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</si>
  <si>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</si>
  <si>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</si>
  <si>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</si>
  <si>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</si>
  <si>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</si>
  <si>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</si>
  <si>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</si>
  <si>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</si>
  <si>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</si>
  <si>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</si>
  <si>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</si>
  <si>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</si>
  <si>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</si>
  <si>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</si>
  <si>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</si>
  <si>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</si>
  <si>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</si>
  <si>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</si>
  <si>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</si>
  <si>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</si>
  <si>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</si>
  <si>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</si>
  <si>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</si>
  <si>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</si>
  <si>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</si>
  <si>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</si>
  <si>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</si>
  <si>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</si>
  <si>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</si>
  <si>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</si>
  <si>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</si>
  <si>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</si>
  <si>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</si>
  <si>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</si>
  <si>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</si>
  <si>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</si>
  <si>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</si>
  <si>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</si>
  <si>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</si>
  <si>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</si>
  <si>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</si>
  <si>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</si>
  <si>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</si>
  <si>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</si>
  <si>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</si>
  <si>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</si>
  <si>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</si>
  <si>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</si>
  <si>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</si>
  <si>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</si>
  <si>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</si>
  <si>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</si>
  <si>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</si>
  <si>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</si>
  <si>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</si>
  <si>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</si>
  <si>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</si>
  <si>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</si>
  <si>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</si>
  <si>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</si>
  <si>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</si>
  <si>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</si>
  <si>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</si>
  <si>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</si>
  <si>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</si>
  <si>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</si>
  <si>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</si>
  <si>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</si>
  <si>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</si>
  <si>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</si>
  <si>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</si>
  <si>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</si>
  <si>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</si>
  <si>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</si>
  <si>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</si>
  <si>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</si>
  <si>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</si>
  <si>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</si>
  <si>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</si>
  <si>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</si>
  <si>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</si>
  <si>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</si>
  <si>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</si>
  <si>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</si>
  <si>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</si>
  <si>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</si>
  <si>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</si>
  <si>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</si>
  <si>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</si>
  <si>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</si>
  <si>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</si>
  <si>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</si>
  <si>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</si>
  <si>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</si>
  <si>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</si>
  <si>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</si>
  <si>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</si>
  <si>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</si>
  <si>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</si>
  <si>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</si>
  <si>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</si>
  <si>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</si>
  <si>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</si>
  <si>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</si>
  <si>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</si>
  <si>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</si>
  <si>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</si>
  <si>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</si>
  <si>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</si>
  <si>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</si>
  <si>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</si>
  <si>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</si>
  <si>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</si>
  <si>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</si>
  <si>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</si>
  <si>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</si>
  <si>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</si>
  <si>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</si>
  <si>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</si>
  <si>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</si>
  <si>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</si>
  <si>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</si>
  <si>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</si>
  <si>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</si>
  <si>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</si>
  <si>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</si>
  <si>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</si>
  <si>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</si>
  <si>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</si>
  <si>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</si>
  <si>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</si>
  <si>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</si>
  <si>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</si>
  <si>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</si>
  <si>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</si>
  <si>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</si>
  <si>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</si>
  <si>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</si>
  <si>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</si>
  <si>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</si>
  <si>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</si>
  <si>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</si>
  <si>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</si>
  <si>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</si>
  <si>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</si>
  <si>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</si>
  <si>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</si>
  <si>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</si>
  <si>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</si>
  <si>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</si>
  <si>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</si>
  <si>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</si>
  <si>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</si>
  <si>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</si>
  <si>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</si>
  <si>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</si>
  <si>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</si>
  <si>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</si>
  <si>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</si>
  <si>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</si>
  <si>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</si>
  <si>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</si>
  <si>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</si>
  <si>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</si>
  <si>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</si>
  <si>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</si>
  <si>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</si>
  <si>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</si>
  <si>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</si>
  <si>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</si>
  <si>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</si>
  <si>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</si>
  <si>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</si>
  <si>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</si>
  <si>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</si>
  <si>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</si>
  <si>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</si>
  <si>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</si>
  <si>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</si>
  <si>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</si>
  <si>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</si>
  <si>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</si>
  <si>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</si>
  <si>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</si>
  <si>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</si>
  <si>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</si>
  <si>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</si>
  <si>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</si>
  <si>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</si>
  <si>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</si>
  <si>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</si>
  <si>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</si>
  <si>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</si>
  <si>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</si>
  <si>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</si>
  <si>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</si>
  <si>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</si>
  <si>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</si>
  <si>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</si>
  <si>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</si>
  <si>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</si>
  <si>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</si>
  <si>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</si>
  <si>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</si>
  <si>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</si>
  <si>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</si>
  <si>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</si>
  <si>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</si>
  <si>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</si>
  <si>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</si>
  <si>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</si>
  <si>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</si>
  <si>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</si>
  <si>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</si>
  <si>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</si>
  <si>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</si>
  <si>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</si>
  <si>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</si>
  <si>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</si>
  <si>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</si>
  <si>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</si>
  <si>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</si>
  <si>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</si>
  <si>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</si>
  <si>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</si>
  <si>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</si>
  <si>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</si>
  <si>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</si>
  <si>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</si>
  <si>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</si>
  <si>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</si>
  <si>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</si>
  <si>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</si>
  <si>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</si>
  <si>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</si>
  <si>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</si>
  <si>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</si>
  <si>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</si>
  <si>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</si>
  <si>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</si>
  <si>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</si>
  <si>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</si>
  <si>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</si>
  <si>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</si>
  <si>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</si>
  <si>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</si>
  <si>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</si>
  <si>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</si>
  <si>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</si>
  <si>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</si>
  <si>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</si>
  <si>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</si>
  <si>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</si>
  <si>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</si>
  <si>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</si>
  <si>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</si>
  <si>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</si>
  <si>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</si>
  <si>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</si>
  <si>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</si>
  <si>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</si>
  <si>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</si>
  <si>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</si>
  <si>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</si>
  <si>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</si>
  <si>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</si>
  <si>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</si>
  <si>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</si>
  <si>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</si>
  <si>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</si>
  <si>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</si>
  <si>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</si>
  <si>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</si>
  <si>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</si>
  <si>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</si>
  <si>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</si>
  <si>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</si>
  <si>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</si>
  <si>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</si>
  <si>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</si>
  <si>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</si>
  <si>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</si>
  <si>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</si>
  <si>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</si>
  <si>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</si>
  <si>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</si>
  <si>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</si>
  <si>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</si>
  <si>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</si>
  <si>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</si>
  <si>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</si>
  <si>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</si>
  <si>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</si>
  <si>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</si>
  <si>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</si>
  <si>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</si>
  <si>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</si>
  <si>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</si>
  <si>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</si>
  <si>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</si>
  <si>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</si>
  <si>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</si>
  <si>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</si>
  <si>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</si>
  <si>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</si>
  <si>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</si>
  <si>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</si>
  <si>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</si>
  <si>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</si>
  <si>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</si>
  <si>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</si>
  <si>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</si>
  <si>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</si>
  <si>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</si>
  <si>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</si>
  <si>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</si>
  <si>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</si>
  <si>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</si>
  <si>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</si>
  <si>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</si>
  <si>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</si>
  <si>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</si>
  <si>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</si>
  <si>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</si>
  <si>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</si>
  <si>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</si>
  <si>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</si>
  <si>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</si>
  <si>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</si>
  <si>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</si>
  <si>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</si>
  <si>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</si>
  <si>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</si>
  <si>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</si>
  <si>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</si>
  <si>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</si>
  <si>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</si>
  <si>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</si>
  <si>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</si>
  <si>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</si>
  <si>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</si>
  <si>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</si>
  <si>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</si>
  <si>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</si>
  <si>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</si>
  <si>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</si>
  <si>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</si>
  <si>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</si>
  <si>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</si>
  <si>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</si>
  <si>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</si>
  <si>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</si>
  <si>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</si>
  <si>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</si>
  <si>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</si>
  <si>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</si>
  <si>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</si>
  <si>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</si>
  <si>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</si>
  <si>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</si>
  <si>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</si>
  <si>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</si>
  <si>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</si>
  <si>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</si>
  <si>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</si>
  <si>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</si>
  <si>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</si>
  <si>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</si>
  <si>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</si>
  <si>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</si>
  <si>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</si>
  <si>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</si>
  <si>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</si>
  <si>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</si>
  <si>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</si>
  <si>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</si>
  <si>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</si>
  <si>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</si>
  <si>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</si>
  <si>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</si>
  <si>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</si>
  <si>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</si>
  <si>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</si>
  <si>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</si>
  <si>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</si>
  <si>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</si>
  <si>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</si>
  <si>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</si>
  <si>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</si>
  <si>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</si>
  <si>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</si>
  <si>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</si>
  <si>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</si>
  <si>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</si>
  <si>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</si>
  <si>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</si>
  <si>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</si>
  <si>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</si>
  <si>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</si>
  <si>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</si>
  <si>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</si>
  <si>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</si>
  <si>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</si>
  <si>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</si>
  <si>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</si>
  <si>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</si>
  <si>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</si>
  <si>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</si>
  <si>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</si>
  <si>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</si>
  <si>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</si>
  <si>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</si>
  <si>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</si>
  <si>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</si>
  <si>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</si>
  <si>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</si>
  <si>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</si>
  <si>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</si>
  <si>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</si>
  <si>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</si>
  <si>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</si>
  <si>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</si>
  <si>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</si>
  <si>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</si>
  <si>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</si>
  <si>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</si>
  <si>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</si>
  <si>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</si>
  <si>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</si>
  <si>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</si>
  <si>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</si>
  <si>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</si>
  <si>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</si>
  <si>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</si>
  <si>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</si>
  <si>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</si>
  <si>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</si>
  <si>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</si>
  <si>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</si>
  <si>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</si>
  <si>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</si>
  <si>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</si>
  <si>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</si>
  <si>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</si>
  <si>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</si>
  <si>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</si>
  <si>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</si>
  <si>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</si>
  <si>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</si>
  <si>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</si>
  <si>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</si>
  <si>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</si>
  <si>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</si>
  <si>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</si>
  <si>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</si>
  <si>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</si>
  <si>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</si>
  <si>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</si>
  <si>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</si>
  <si>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</si>
  <si>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</si>
  <si>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</si>
  <si>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</si>
  <si>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</si>
  <si>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</si>
  <si>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</si>
  <si>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</si>
  <si>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</si>
  <si>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</si>
  <si>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</si>
  <si>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</si>
  <si>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</si>
  <si>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</si>
  <si>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</si>
  <si>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</si>
  <si>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</si>
  <si>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</si>
  <si>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</si>
  <si>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</si>
  <si>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</si>
  <si>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</si>
  <si>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</si>
  <si>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</si>
  <si>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</si>
  <si>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</si>
  <si>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</si>
  <si>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</si>
  <si>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</si>
  <si>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</si>
  <si>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</si>
  <si>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</si>
  <si>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</si>
  <si>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</si>
  <si>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</si>
  <si>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</si>
  <si>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</si>
  <si>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</si>
  <si>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</si>
  <si>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</si>
  <si>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</si>
  <si>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</si>
  <si>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</si>
  <si>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</si>
  <si>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</si>
  <si>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</si>
  <si>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</si>
  <si>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</si>
  <si>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</si>
  <si>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</si>
  <si>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</si>
  <si>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</si>
  <si>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</si>
  <si>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</si>
  <si>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</si>
  <si>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</si>
  <si>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</si>
  <si>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</si>
  <si>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</si>
  <si>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</si>
  <si>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</si>
  <si>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</si>
  <si>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</si>
  <si>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</si>
  <si>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</si>
  <si>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</si>
  <si>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</si>
  <si>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</si>
  <si>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</si>
  <si>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</si>
  <si>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</si>
  <si>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</si>
  <si>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</si>
  <si>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</si>
  <si>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</si>
  <si>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</si>
  <si>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</si>
  <si>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</si>
  <si>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</si>
  <si>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</si>
  <si>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</si>
  <si>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</si>
  <si>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</si>
  <si>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</si>
  <si>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</si>
  <si>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</si>
  <si>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</si>
  <si>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</si>
  <si>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</si>
  <si>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</si>
  <si>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</si>
  <si>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</si>
  <si>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</si>
  <si>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</si>
  <si>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</si>
  <si>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</si>
  <si>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</si>
  <si>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</si>
  <si>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</si>
  <si>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</si>
  <si>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</si>
  <si>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</si>
  <si>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</si>
  <si>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</si>
  <si>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</si>
  <si>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</si>
  <si>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</si>
  <si>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</si>
  <si>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</si>
  <si>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</si>
  <si>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</si>
  <si>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</si>
  <si>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</si>
  <si>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</si>
  <si>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</si>
  <si>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</si>
  <si>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</si>
  <si>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</si>
  <si>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</si>
  <si>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</si>
  <si>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</si>
  <si>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</si>
  <si>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</si>
  <si>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</si>
  <si>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</si>
  <si>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</si>
  <si>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</si>
  <si>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</si>
  <si>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</si>
  <si>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</si>
  <si>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</si>
  <si>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</si>
  <si>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</si>
  <si>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</si>
  <si>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</si>
  <si>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</si>
  <si>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</si>
  <si>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</si>
  <si>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</si>
  <si>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</si>
  <si>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</si>
  <si>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</si>
  <si>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</si>
  <si>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</si>
  <si>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</si>
  <si>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</si>
  <si>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</si>
  <si>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</si>
  <si>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</si>
  <si>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</si>
  <si>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</si>
  <si>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</si>
  <si>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</si>
  <si>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</si>
  <si>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</si>
  <si>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</si>
  <si>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</si>
  <si>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</si>
  <si>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</si>
  <si>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</si>
  <si>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</si>
  <si>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</si>
  <si>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</si>
  <si>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</si>
  <si>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</si>
  <si>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</si>
  <si>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</si>
  <si>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</si>
  <si>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</si>
  <si>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</si>
  <si>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</si>
  <si>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</si>
  <si>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</si>
  <si>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</si>
  <si>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</si>
  <si>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</si>
  <si>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</si>
  <si>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</si>
  <si>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</si>
  <si>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</si>
  <si>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</si>
  <si>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</si>
  <si>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</si>
  <si>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</si>
  <si>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</si>
  <si>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</si>
  <si>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</si>
  <si>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</si>
  <si>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</si>
  <si>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</si>
  <si>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</si>
  <si>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</si>
  <si>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</si>
  <si>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</si>
  <si>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</si>
  <si>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</si>
  <si>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</si>
  <si>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</si>
  <si>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</si>
  <si>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</si>
  <si>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</si>
  <si>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</si>
  <si>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</si>
  <si>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</si>
  <si>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</si>
  <si>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</si>
  <si>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</si>
  <si>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</si>
  <si>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</si>
  <si>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</si>
  <si>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</si>
  <si>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</si>
  <si>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</si>
  <si>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</si>
  <si>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</si>
  <si>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</si>
  <si>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</si>
  <si>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</si>
  <si>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</si>
  <si>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</si>
  <si>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</si>
  <si>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</si>
  <si>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</si>
  <si>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</si>
  <si>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</si>
  <si>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</si>
  <si>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</si>
  <si>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</si>
  <si>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</si>
  <si>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</si>
  <si>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</si>
  <si>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</si>
  <si>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</si>
  <si>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</si>
  <si>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</si>
  <si>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</si>
  <si>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</si>
  <si>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</si>
  <si>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</si>
  <si>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</si>
  <si>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</si>
  <si>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</si>
  <si>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</si>
  <si>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</si>
  <si>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</si>
  <si>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</si>
  <si>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</si>
  <si>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</si>
  <si>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</si>
  <si>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</si>
  <si>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</si>
  <si>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</si>
  <si>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</si>
  <si>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</si>
  <si>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</si>
  <si>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</si>
  <si>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</si>
  <si>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</si>
  <si>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</si>
  <si>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</si>
  <si>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</si>
  <si>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</si>
  <si>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</si>
  <si>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</si>
  <si>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</si>
  <si>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</si>
  <si>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</si>
  <si>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</si>
  <si>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</si>
  <si>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</si>
  <si>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</si>
  <si>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</si>
  <si>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</si>
  <si>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</si>
  <si>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</si>
  <si>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</si>
  <si>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</si>
  <si>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</si>
  <si>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</si>
  <si>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</si>
  <si>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</si>
  <si>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</si>
  <si>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</si>
  <si>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</si>
  <si>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</si>
  <si>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</si>
  <si>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</si>
  <si>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</si>
  <si>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</si>
  <si>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</si>
  <si>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</si>
  <si>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</si>
  <si>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</si>
  <si>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</si>
  <si>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</si>
  <si>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</si>
  <si>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</si>
  <si>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</si>
  <si>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</si>
  <si>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</si>
  <si>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</si>
  <si>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</si>
  <si>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</si>
  <si>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</si>
  <si>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</si>
  <si>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</si>
  <si>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</si>
  <si>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</si>
  <si>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</si>
  <si>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</si>
  <si>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</si>
  <si>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</si>
  <si>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</si>
  <si>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</si>
  <si>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</si>
  <si>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</si>
  <si>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</si>
  <si>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</si>
  <si>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</si>
  <si>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</si>
  <si>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</si>
  <si>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</si>
  <si>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</si>
  <si>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</si>
  <si>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</si>
  <si>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</si>
  <si>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</si>
  <si>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</si>
  <si>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</si>
  <si>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</si>
  <si>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</si>
  <si>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</si>
  <si>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</si>
  <si>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</si>
  <si>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</si>
  <si>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</si>
  <si>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</si>
  <si>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</si>
  <si>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</si>
  <si>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</si>
  <si>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</si>
  <si>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</si>
  <si>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</si>
  <si>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</si>
  <si>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</si>
  <si>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</si>
  <si>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</si>
  <si>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</si>
  <si>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</si>
  <si>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</si>
  <si>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</si>
  <si>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</si>
  <si>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</si>
  <si>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</si>
  <si>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</si>
  <si>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</si>
  <si>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</si>
  <si>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</si>
  <si>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</si>
  <si>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</si>
  <si>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</si>
  <si>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</si>
  <si>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</si>
  <si>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</si>
  <si>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</si>
  <si>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</si>
  <si>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</si>
  <si>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</si>
  <si>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</si>
  <si>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</si>
  <si>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</si>
  <si>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</si>
  <si>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</si>
  <si>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</si>
  <si>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</si>
  <si>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</si>
  <si>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</si>
  <si>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</si>
  <si>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</si>
  <si>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</si>
  <si>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</si>
  <si>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</si>
  <si>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</si>
  <si>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</si>
  <si>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</si>
  <si>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</si>
  <si>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</si>
  <si>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</si>
  <si>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</si>
  <si>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</si>
  <si>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</si>
  <si>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</si>
  <si>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</si>
  <si>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</si>
  <si>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</si>
  <si>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</si>
  <si>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</si>
  <si>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</si>
  <si>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</si>
  <si>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</si>
  <si>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</si>
  <si>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</si>
  <si>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</si>
  <si>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</si>
  <si>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</si>
  <si>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</si>
  <si>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</si>
  <si>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</si>
  <si>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</si>
  <si>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</si>
  <si>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</si>
  <si>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</si>
  <si>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</si>
  <si>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</si>
  <si>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</si>
  <si>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</si>
  <si>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</si>
  <si>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</si>
  <si>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</si>
  <si>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</si>
  <si>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</si>
  <si>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</si>
  <si>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</si>
  <si>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</si>
  <si>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</si>
  <si>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</si>
  <si>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</si>
  <si>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</si>
  <si>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</si>
  <si>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</si>
  <si>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</si>
  <si>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</si>
  <si>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</si>
  <si>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</si>
  <si>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</si>
  <si>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</si>
  <si>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</si>
  <si>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</si>
  <si>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</si>
  <si>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</si>
  <si>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</si>
  <si>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</si>
  <si>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</si>
  <si>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</si>
  <si>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</si>
  <si>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</si>
  <si>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</si>
  <si>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</si>
  <si>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</si>
  <si>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</si>
  <si>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</si>
  <si>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</si>
  <si>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</si>
  <si>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</si>
  <si>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</si>
  <si>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</si>
  <si>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</si>
  <si>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</si>
  <si>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</si>
  <si>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</si>
  <si>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</si>
  <si>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</si>
  <si>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</si>
  <si>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</si>
  <si>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</si>
  <si>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</si>
  <si>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</si>
  <si>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</si>
  <si>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</si>
  <si>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</si>
  <si>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</si>
  <si>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</si>
  <si>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</si>
  <si>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</si>
  <si>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</si>
  <si>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</si>
  <si>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</si>
  <si>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</si>
  <si>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</si>
  <si>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</si>
  <si>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</si>
  <si>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</si>
  <si>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</si>
  <si>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</si>
  <si>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</si>
  <si>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</si>
  <si>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</si>
  <si>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</si>
  <si>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</si>
  <si>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</si>
  <si>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</si>
  <si>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</si>
  <si>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</si>
  <si>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</si>
  <si>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</si>
  <si>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</si>
  <si>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</si>
  <si>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</si>
  <si>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</si>
  <si>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</si>
  <si>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</si>
  <si>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</si>
  <si>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</si>
  <si>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</si>
  <si>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</si>
  <si>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</si>
  <si>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</si>
  <si>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</si>
  <si>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</si>
  <si>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</si>
  <si>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</si>
  <si>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</si>
  <si>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</si>
  <si>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</si>
  <si>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</si>
  <si>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</si>
  <si>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</si>
  <si>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</si>
  <si>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</si>
  <si>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</si>
  <si>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</si>
  <si>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</si>
  <si>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</si>
  <si>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</si>
  <si>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</si>
  <si>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</si>
  <si>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</si>
  <si>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</si>
  <si>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</si>
  <si>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</si>
  <si>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</si>
  <si>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</si>
  <si>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</si>
  <si>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</si>
  <si>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</si>
  <si>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</si>
  <si>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</si>
  <si>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</si>
  <si>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</si>
  <si>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</si>
  <si>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</si>
  <si>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</si>
  <si>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</si>
  <si>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</si>
  <si>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</si>
  <si>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</si>
  <si>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</si>
  <si>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</si>
  <si>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</si>
  <si>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</si>
  <si>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</si>
  <si>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</si>
  <si>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</si>
  <si>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</si>
  <si>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</si>
  <si>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</si>
  <si>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</si>
  <si>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</si>
  <si>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</si>
  <si>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</si>
  <si>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</si>
  <si>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</si>
  <si>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</si>
  <si>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</si>
  <si>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</si>
  <si>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</si>
  <si>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</si>
  <si>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</si>
  <si>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</si>
  <si>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</si>
  <si>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</si>
  <si>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</si>
  <si>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</si>
  <si>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</si>
  <si>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</si>
  <si>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</si>
  <si>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</si>
  <si>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</si>
  <si>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</si>
  <si>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</si>
  <si>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</si>
  <si>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</si>
  <si>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</si>
  <si>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</si>
  <si>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</si>
  <si>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</si>
  <si>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</si>
  <si>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</si>
  <si>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</si>
  <si>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</si>
  <si>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</si>
  <si>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</si>
  <si>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</si>
  <si>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</si>
  <si>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</si>
  <si>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</si>
  <si>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</si>
  <si>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</si>
  <si>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</si>
  <si>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</si>
  <si>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</si>
  <si>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</si>
  <si>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</si>
  <si>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</si>
  <si>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</si>
  <si>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</si>
  <si>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</si>
  <si>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</si>
  <si>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</si>
  <si>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</si>
  <si>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</si>
  <si>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</si>
  <si>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</si>
  <si>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</si>
  <si>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</si>
  <si>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</si>
  <si>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</si>
  <si>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</si>
  <si>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</si>
  <si>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</si>
  <si>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</si>
  <si>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</si>
  <si>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</si>
  <si>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</si>
  <si>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</si>
  <si>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</si>
  <si>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</si>
  <si>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</si>
  <si>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</si>
  <si>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</si>
  <si>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</si>
  <si>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</si>
  <si>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</si>
  <si>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</si>
  <si>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</si>
  <si>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</si>
  <si>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</si>
  <si>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</si>
  <si>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</si>
  <si>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</si>
  <si>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</si>
  <si>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</si>
  <si>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</si>
  <si>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</si>
  <si>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</si>
  <si>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</si>
  <si>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</si>
  <si>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</si>
  <si>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</si>
  <si>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</si>
  <si>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</si>
  <si>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</si>
  <si>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</si>
  <si>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</si>
  <si>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</si>
  <si>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</si>
  <si>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</si>
  <si>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</si>
  <si>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</si>
  <si>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</si>
  <si>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</si>
  <si>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</si>
  <si>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</si>
  <si>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</si>
  <si>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</si>
  <si>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</si>
  <si>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</si>
  <si>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</si>
  <si>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</si>
  <si>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</si>
  <si>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</si>
  <si>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</si>
  <si>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</si>
  <si>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</si>
  <si>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</si>
  <si>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</si>
  <si>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</si>
  <si>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</si>
  <si>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</si>
  <si>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</si>
  <si>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</si>
  <si>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</si>
  <si>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</si>
  <si>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</si>
  <si>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</si>
  <si>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</si>
  <si>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</si>
  <si>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</si>
  <si>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</si>
  <si>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</si>
  <si>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</si>
  <si>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</si>
  <si>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</si>
  <si>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</si>
  <si>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</si>
  <si>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</si>
  <si>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</si>
  <si>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</si>
  <si>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</si>
  <si>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</si>
  <si>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</si>
  <si>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</si>
  <si>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</si>
  <si>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</si>
  <si>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</si>
  <si>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</si>
  <si>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</si>
  <si>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</si>
  <si>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</si>
  <si>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</si>
  <si>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</si>
  <si>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</si>
  <si>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</si>
  <si>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</si>
  <si>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</si>
  <si>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</si>
  <si>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</si>
  <si>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</si>
  <si>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</si>
  <si>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</si>
  <si>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</si>
  <si>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</si>
  <si>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</si>
  <si>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</si>
  <si>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</si>
  <si>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</si>
  <si>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</si>
  <si>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</si>
  <si>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</si>
  <si>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</si>
  <si>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</si>
  <si>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</si>
  <si>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</si>
  <si>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</si>
  <si>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</si>
  <si>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</si>
  <si>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</si>
  <si>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</si>
  <si>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</si>
  <si>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</si>
  <si>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</si>
  <si>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</si>
  <si>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</si>
  <si>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</si>
  <si>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</si>
  <si>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</si>
  <si>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</si>
  <si>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</si>
  <si>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</si>
  <si>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</si>
  <si>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</si>
  <si>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</si>
  <si>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</si>
  <si>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</si>
  <si>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</si>
  <si>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</si>
  <si>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</si>
  <si>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</si>
  <si>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</si>
  <si>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</si>
  <si>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</si>
  <si>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</si>
  <si>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</si>
  <si>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</si>
  <si>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</si>
  <si>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</si>
  <si>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</si>
  <si>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</si>
  <si>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</si>
  <si>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</si>
  <si>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</si>
  <si>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</si>
  <si>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</si>
  <si>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</si>
  <si>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</si>
  <si>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</si>
  <si>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</si>
  <si>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</si>
  <si>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</si>
  <si>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</si>
  <si>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</si>
  <si>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</si>
  <si>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</si>
  <si>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</si>
  <si>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</si>
  <si>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</si>
  <si>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</si>
  <si>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</si>
  <si>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</si>
  <si>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</si>
  <si>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</si>
  <si>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</si>
  <si>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</si>
  <si>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</si>
  <si>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</si>
  <si>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</si>
  <si>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</si>
  <si>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</si>
  <si>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</si>
  <si>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</si>
  <si>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</si>
  <si>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</si>
  <si>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</si>
  <si>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</si>
  <si>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</si>
  <si>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</si>
  <si>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</si>
  <si>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</si>
  <si>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</si>
  <si>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</si>
  <si>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</si>
  <si>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</si>
  <si>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</si>
  <si>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</si>
  <si>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</si>
  <si>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</si>
  <si>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</si>
  <si>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</si>
  <si>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</si>
  <si>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</si>
  <si>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</si>
  <si>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</si>
  <si>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</si>
  <si>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</si>
  <si>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</si>
  <si>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</si>
  <si>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</si>
  <si>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</si>
  <si>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</si>
  <si>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</si>
  <si>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</si>
  <si>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</si>
  <si>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</si>
  <si>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</si>
  <si>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</si>
  <si>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</si>
  <si>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</si>
  <si>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</si>
  <si>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</si>
  <si>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</si>
  <si>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</si>
  <si>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</si>
  <si>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</si>
  <si>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</si>
  <si>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</si>
  <si>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</si>
  <si>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</si>
  <si>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</si>
  <si>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</si>
  <si>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</si>
  <si>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</si>
  <si>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</si>
  <si>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</si>
  <si>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</si>
  <si>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</si>
  <si>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</si>
  <si>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</si>
  <si>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</si>
  <si>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</si>
  <si>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</si>
  <si>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</si>
  <si>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</si>
  <si>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</si>
  <si>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</si>
  <si>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</si>
  <si>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</si>
  <si>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</si>
  <si>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</si>
  <si>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</si>
  <si>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</si>
  <si>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</si>
  <si>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</si>
  <si>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</si>
  <si>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</si>
  <si>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</si>
  <si>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</si>
  <si>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</si>
  <si>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</si>
  <si>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</si>
  <si>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</si>
  <si>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</si>
  <si>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</si>
  <si>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</si>
  <si>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</si>
  <si>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</si>
  <si>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</si>
  <si>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</si>
  <si>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</si>
  <si>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</si>
  <si>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</si>
  <si>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</si>
  <si>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</si>
  <si>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</si>
  <si>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</si>
  <si>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</si>
  <si>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</si>
  <si>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</si>
  <si>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</si>
  <si>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</si>
  <si>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</si>
  <si>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</si>
  <si>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</si>
  <si>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</si>
  <si>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</si>
  <si>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</si>
  <si>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</si>
  <si>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</si>
  <si>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</si>
  <si>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</si>
  <si>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</si>
  <si>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</si>
  <si>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</si>
  <si>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</si>
  <si>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</si>
  <si>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</si>
  <si>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</si>
  <si>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</si>
  <si>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</si>
  <si>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</si>
  <si>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</si>
  <si>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</si>
  <si>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</si>
  <si>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</si>
  <si>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</si>
  <si>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</si>
  <si>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</si>
  <si>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</si>
  <si>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</si>
  <si>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</si>
  <si>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</si>
  <si>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</si>
  <si>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</si>
  <si>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</si>
  <si>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</si>
  <si>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</si>
  <si>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</si>
  <si>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</si>
  <si>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</si>
  <si>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</si>
  <si>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</si>
  <si>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</si>
  <si>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</si>
  <si>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</si>
  <si>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</si>
  <si>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</si>
  <si>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</si>
  <si>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</si>
  <si>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</si>
  <si>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</si>
  <si>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</si>
  <si>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</si>
  <si>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</si>
  <si>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</si>
  <si>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</si>
  <si>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</si>
  <si>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</si>
  <si>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</si>
  <si>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</si>
  <si>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</si>
  <si>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</si>
  <si>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</si>
  <si>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</si>
  <si>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</si>
  <si>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</si>
  <si>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</si>
  <si>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</si>
  <si>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</si>
  <si>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</si>
  <si>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</si>
  <si>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</si>
  <si>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</si>
  <si>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</si>
  <si>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</si>
  <si>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</si>
  <si>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</si>
  <si>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</si>
  <si>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</si>
  <si>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</si>
  <si>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</si>
  <si>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</si>
  <si>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</si>
  <si>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</si>
  <si>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</si>
  <si>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</si>
  <si>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</si>
  <si>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</si>
  <si>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</si>
  <si>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</si>
  <si>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</si>
  <si>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</si>
  <si>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</si>
  <si>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</si>
  <si>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</si>
  <si>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</si>
  <si>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</si>
  <si>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</si>
  <si>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</si>
  <si>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</si>
  <si>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</si>
  <si>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</si>
  <si>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</si>
  <si>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</si>
  <si>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</si>
  <si>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</si>
  <si>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</si>
  <si>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</si>
  <si>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</si>
  <si>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</si>
  <si>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</si>
  <si>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</si>
  <si>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</si>
  <si>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</si>
  <si>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</si>
  <si>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</si>
  <si>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</si>
  <si>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</si>
  <si>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</si>
  <si>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</si>
  <si>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</si>
  <si>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</si>
  <si>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</si>
  <si>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</si>
  <si>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</si>
  <si>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</si>
  <si>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</si>
  <si>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</si>
  <si>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</si>
  <si>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</si>
  <si>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</si>
  <si>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</si>
  <si>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</si>
  <si>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</si>
  <si>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</si>
  <si>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</si>
  <si>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</si>
  <si>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</si>
  <si>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</si>
  <si>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</si>
  <si>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</si>
  <si>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</si>
  <si>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</si>
  <si>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</si>
  <si>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</si>
  <si>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</si>
  <si>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</si>
  <si>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</si>
  <si>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</si>
  <si>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</si>
  <si>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</si>
  <si>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</si>
  <si>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</si>
  <si>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</si>
  <si>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</si>
  <si>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</si>
  <si>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</si>
  <si>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</si>
  <si>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</si>
  <si>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</si>
  <si>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</si>
  <si>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</si>
  <si>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</si>
  <si>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</si>
  <si>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</si>
  <si>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</si>
  <si>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</si>
  <si>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</si>
  <si>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</si>
  <si>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</si>
  <si>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</si>
  <si>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</si>
  <si>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</si>
  <si>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</si>
  <si>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</si>
  <si>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</si>
  <si>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</si>
  <si>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</si>
  <si>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</si>
  <si>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</si>
  <si>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</si>
  <si>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</si>
  <si>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</si>
  <si>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</si>
  <si>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</si>
  <si>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</si>
  <si>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</si>
  <si>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</si>
  <si>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</si>
  <si>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</si>
  <si>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</si>
  <si>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</si>
  <si>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</si>
  <si>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</si>
  <si>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</si>
  <si>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</si>
  <si>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</si>
  <si>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</si>
  <si>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</si>
  <si>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</si>
  <si>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</si>
  <si>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</si>
  <si>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</si>
  <si>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</si>
  <si>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</si>
  <si>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</si>
  <si>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</si>
  <si>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</si>
  <si>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</si>
  <si>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</si>
  <si>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</si>
  <si>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</si>
  <si>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</si>
  <si>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</si>
  <si>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</si>
  <si>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</si>
  <si>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</si>
  <si>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</si>
  <si>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</si>
  <si>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</si>
  <si>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</si>
  <si>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</si>
  <si>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</si>
  <si>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</si>
  <si>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</si>
  <si>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</si>
  <si>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</si>
  <si>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</si>
  <si>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</si>
  <si>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</si>
  <si>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</si>
  <si>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</si>
  <si>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</si>
  <si>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</si>
  <si>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</si>
  <si>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</si>
  <si>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</si>
  <si>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</si>
  <si>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</si>
  <si>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</si>
  <si>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</si>
  <si>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</si>
  <si>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</si>
  <si>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</si>
  <si>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</si>
  <si>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</si>
  <si>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</si>
  <si>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</si>
  <si>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</si>
  <si>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</si>
  <si>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</si>
  <si>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</si>
  <si>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</si>
  <si>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</si>
  <si>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</si>
  <si>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</si>
  <si>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</si>
  <si>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</si>
  <si>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</si>
  <si>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</si>
  <si>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</si>
  <si>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</si>
  <si>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</si>
  <si>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</si>
  <si>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</si>
  <si>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</si>
  <si>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</si>
  <si>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</si>
  <si>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</si>
  <si>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</si>
  <si>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</si>
  <si>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</si>
  <si>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</si>
  <si>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</si>
  <si>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</si>
  <si>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</si>
  <si>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</si>
  <si>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</si>
  <si>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</si>
  <si>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</si>
  <si>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</si>
  <si>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</si>
  <si>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</si>
  <si>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</si>
  <si>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</si>
  <si>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</si>
  <si>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</si>
  <si>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</si>
  <si>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</si>
  <si>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</si>
  <si>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</si>
  <si>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</si>
  <si>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</si>
  <si>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</si>
  <si>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</si>
  <si>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</si>
  <si>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</si>
  <si>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</si>
  <si>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</si>
  <si>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</si>
  <si>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</si>
  <si>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</si>
  <si>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</si>
  <si>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</si>
  <si>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</si>
  <si>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</si>
  <si>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</si>
  <si>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</si>
  <si>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</si>
  <si>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</si>
  <si>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</si>
  <si>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</si>
  <si>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</si>
  <si>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</si>
  <si>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</si>
  <si>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</si>
  <si>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</si>
  <si>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</si>
  <si>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</si>
  <si>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</si>
  <si>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</si>
  <si>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</si>
  <si>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</si>
  <si>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</si>
  <si>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</si>
  <si>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</si>
  <si>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</si>
  <si>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</si>
  <si>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</si>
  <si>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</si>
  <si>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</si>
  <si>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</si>
  <si>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</si>
  <si>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</si>
  <si>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</si>
  <si>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</si>
  <si>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</si>
  <si>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</si>
  <si>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</si>
  <si>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</si>
  <si>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</si>
  <si>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</si>
  <si>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</si>
  <si>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</si>
  <si>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</si>
  <si>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</si>
  <si>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</si>
  <si>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</si>
  <si>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</si>
  <si>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</si>
  <si>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</si>
  <si>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</si>
  <si>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</si>
  <si>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</si>
  <si>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</si>
  <si>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</si>
  <si>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</si>
  <si>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</si>
  <si>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</si>
  <si>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</si>
  <si>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</si>
  <si>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</si>
  <si>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</si>
  <si>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</si>
  <si>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</si>
  <si>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</si>
  <si>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</si>
  <si>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</si>
  <si>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</si>
  <si>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</si>
  <si>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</si>
  <si>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</si>
  <si>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</si>
  <si>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</si>
  <si>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</si>
  <si>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</si>
  <si>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</si>
  <si>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</si>
  <si>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</si>
  <si>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</si>
  <si>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</si>
  <si>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</si>
  <si>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</si>
  <si>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</si>
  <si>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</si>
  <si>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</si>
  <si>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</si>
  <si>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</si>
  <si>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</si>
  <si>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</si>
  <si>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</si>
  <si>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</si>
  <si>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</si>
  <si>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</si>
  <si>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</si>
  <si>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</si>
  <si>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</si>
  <si>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</si>
  <si>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</si>
  <si>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</si>
  <si>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</si>
  <si>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</si>
  <si>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</si>
  <si>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</si>
  <si>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</si>
  <si>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</si>
  <si>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</si>
  <si>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</si>
  <si>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</si>
  <si>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</si>
  <si>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</si>
  <si>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</si>
  <si>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</si>
  <si>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</si>
  <si>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</si>
  <si>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</si>
  <si>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</si>
  <si>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</si>
  <si>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</si>
  <si>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</si>
  <si>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</si>
  <si>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</si>
  <si>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</si>
  <si>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</si>
  <si>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</si>
  <si>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</si>
  <si>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</si>
  <si>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</si>
  <si>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</si>
  <si>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</si>
  <si>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</si>
  <si>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</si>
  <si>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</si>
  <si>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</si>
  <si>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</si>
  <si>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</si>
  <si>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</si>
  <si>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</si>
  <si>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</si>
  <si>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</si>
  <si>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</si>
  <si>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</si>
  <si>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</si>
  <si>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</si>
  <si>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</si>
  <si>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</si>
  <si>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</si>
  <si>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</si>
  <si>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</si>
  <si>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</si>
  <si>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</si>
  <si>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</si>
  <si>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</si>
  <si>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</si>
  <si>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</si>
  <si>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</si>
  <si>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</si>
  <si>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</si>
  <si>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</si>
  <si>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</si>
  <si>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</si>
  <si>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</si>
  <si>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</si>
  <si>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</si>
  <si>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</si>
  <si>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</si>
  <si>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</si>
  <si>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</si>
  <si>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</si>
  <si>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</si>
  <si>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</si>
  <si>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</si>
  <si>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</si>
  <si>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</si>
  <si>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</si>
  <si>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</si>
  <si>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</si>
  <si>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</si>
  <si>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</si>
  <si>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</si>
  <si>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</si>
  <si>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</si>
  <si>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</si>
  <si>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</si>
  <si>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</si>
  <si>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</si>
  <si>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</si>
  <si>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</si>
  <si>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</si>
  <si>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</si>
  <si>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</si>
  <si>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</si>
  <si>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</si>
  <si>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</si>
  <si>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</si>
  <si>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</si>
  <si>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</si>
  <si>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</si>
  <si>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</si>
  <si>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</si>
  <si>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</si>
  <si>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</si>
  <si>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</si>
  <si>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</si>
  <si>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</si>
  <si>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</si>
  <si>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</si>
  <si>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</si>
  <si>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</si>
  <si>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</si>
  <si>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</si>
  <si>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</si>
  <si>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</si>
  <si>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</si>
  <si>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</si>
  <si>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</si>
  <si>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</si>
  <si>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</si>
  <si>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</si>
  <si>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</si>
  <si>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</si>
  <si>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</si>
  <si>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</si>
  <si>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</si>
  <si>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</si>
  <si>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</si>
  <si>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</si>
  <si>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</si>
  <si>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</si>
  <si>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</si>
  <si>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</si>
  <si>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</si>
  <si>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</si>
  <si>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</si>
  <si>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</si>
  <si>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</si>
  <si>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</si>
  <si>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</si>
  <si>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</si>
  <si>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</si>
  <si>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</si>
  <si>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</si>
  <si>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</si>
  <si>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</si>
  <si>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</si>
  <si>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</si>
  <si>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</si>
  <si>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</si>
  <si>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</si>
  <si>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</si>
  <si>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</si>
  <si>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</si>
  <si>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</si>
  <si>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</si>
  <si>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</si>
  <si>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</si>
  <si>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</si>
  <si>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</si>
  <si>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</si>
  <si>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</si>
  <si>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</si>
  <si>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</si>
  <si>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</si>
  <si>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</si>
  <si>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</si>
  <si>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</si>
  <si>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</si>
  <si>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</si>
  <si>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</si>
  <si>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</si>
  <si>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</si>
  <si>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</si>
  <si>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</si>
  <si>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</si>
  <si>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</si>
  <si>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</si>
  <si>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</si>
  <si>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</si>
  <si>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</si>
  <si>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</si>
  <si>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</si>
  <si>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</si>
  <si>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</si>
  <si>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</si>
  <si>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</si>
  <si>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</si>
  <si>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</si>
  <si>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</si>
  <si>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</si>
  <si>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</si>
  <si>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</si>
  <si>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</si>
  <si>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</si>
  <si>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</si>
  <si>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</si>
  <si>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</si>
  <si>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</si>
  <si>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</si>
  <si>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</si>
  <si>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</si>
  <si>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</si>
  <si>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</si>
  <si>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</si>
  <si>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</si>
  <si>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</si>
  <si>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</si>
  <si>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</si>
  <si>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</si>
  <si>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</si>
  <si>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</si>
  <si>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</si>
  <si>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</si>
  <si>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</si>
  <si>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</si>
  <si>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</si>
  <si>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</si>
  <si>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</si>
  <si>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</si>
  <si>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</si>
  <si>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</si>
  <si>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</si>
  <si>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</si>
  <si>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</si>
  <si>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</si>
  <si>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</si>
  <si>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</si>
  <si>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</si>
  <si>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</si>
  <si>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</si>
  <si>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</si>
  <si>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</si>
  <si>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</si>
  <si>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</si>
  <si>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</si>
  <si>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</si>
  <si>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</si>
  <si>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</si>
  <si>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</si>
  <si>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</si>
  <si>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</si>
  <si>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</si>
  <si>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</si>
  <si>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</si>
  <si>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</si>
  <si>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</si>
  <si>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</si>
  <si>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</si>
  <si>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</si>
  <si>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</si>
  <si>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</si>
  <si>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</si>
  <si>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</si>
  <si>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</si>
  <si>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</si>
  <si>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</si>
  <si>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</si>
  <si>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</si>
  <si>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</si>
  <si>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</si>
  <si>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</si>
  <si>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</si>
  <si>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</si>
  <si>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</si>
  <si>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</si>
  <si>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</si>
  <si>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</si>
  <si>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</si>
  <si>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</si>
  <si>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</si>
  <si>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</si>
  <si>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</si>
  <si>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</si>
  <si>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</si>
  <si>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</si>
  <si>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</si>
  <si>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</si>
  <si>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</si>
  <si>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</si>
  <si>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</si>
  <si>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</si>
  <si>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</si>
  <si>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</si>
  <si>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</si>
  <si>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</si>
  <si>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</si>
  <si>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</si>
  <si>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</si>
  <si>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</si>
  <si>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</si>
  <si>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</si>
  <si>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</si>
  <si>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</si>
  <si>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</si>
  <si>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</si>
  <si>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</si>
  <si>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</si>
  <si>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</si>
  <si>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</si>
  <si>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</si>
  <si>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</si>
  <si>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</si>
  <si>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</si>
  <si>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</si>
  <si>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</si>
  <si>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</si>
  <si>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</si>
  <si>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</si>
  <si>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</si>
  <si>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</si>
  <si>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</si>
  <si>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</si>
  <si>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</si>
  <si>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</si>
  <si>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</si>
  <si>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</si>
  <si>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</si>
  <si>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</si>
  <si>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</si>
  <si>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</si>
  <si>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</si>
  <si>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</si>
  <si>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</si>
  <si>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</si>
  <si>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</si>
  <si>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</si>
  <si>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</si>
  <si>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</si>
  <si>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</si>
  <si>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</si>
  <si>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</si>
  <si>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</si>
  <si>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</si>
  <si>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</si>
  <si>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</si>
  <si>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</si>
  <si>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</si>
  <si>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</si>
  <si>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</si>
  <si>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</si>
  <si>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</si>
  <si>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</si>
  <si>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</si>
  <si>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</si>
  <si>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</si>
  <si>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</si>
  <si>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</si>
  <si>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</si>
  <si>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</si>
  <si>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</si>
  <si>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</si>
  <si>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</si>
  <si>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</si>
  <si>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</si>
  <si>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</si>
  <si>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</si>
  <si>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</si>
  <si>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</si>
  <si>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</si>
  <si>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</si>
  <si>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</si>
  <si>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</si>
  <si>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</si>
  <si>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</si>
  <si>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</si>
  <si>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</si>
  <si>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</si>
  <si>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</si>
  <si>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</si>
  <si>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</si>
  <si>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</si>
  <si>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</si>
  <si>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</si>
  <si>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</si>
  <si>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</si>
  <si>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</si>
  <si>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</si>
  <si>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</si>
  <si>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</si>
  <si>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</si>
  <si>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</si>
  <si>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</si>
  <si>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</si>
  <si>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</si>
  <si>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</si>
  <si>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</si>
  <si>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</si>
  <si>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</si>
  <si>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</si>
  <si>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</si>
  <si>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</si>
  <si>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</si>
  <si>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</si>
  <si>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</si>
  <si>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</si>
  <si>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</si>
  <si>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</si>
  <si>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</si>
  <si>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</si>
  <si>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</si>
  <si>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</si>
  <si>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</si>
  <si>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</si>
  <si>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</si>
  <si>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</si>
  <si>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</si>
  <si>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</si>
  <si>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</si>
  <si>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</si>
  <si>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</si>
  <si>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</si>
  <si>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</si>
  <si>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</si>
  <si>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</si>
  <si>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</si>
  <si>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</si>
  <si>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</si>
  <si>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</si>
  <si>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</si>
  <si>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</si>
  <si>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</si>
  <si>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</si>
  <si>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</si>
  <si>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</si>
  <si>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</si>
  <si>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</si>
  <si>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</si>
  <si>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</si>
  <si>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</si>
  <si>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</si>
  <si>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</si>
  <si>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</si>
  <si>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</si>
  <si>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</si>
  <si>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</si>
  <si>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</si>
  <si>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</si>
  <si>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</si>
  <si>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</si>
  <si>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</si>
  <si>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</si>
  <si>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</si>
  <si>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</si>
  <si>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</si>
  <si>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</si>
  <si>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</si>
  <si>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</si>
  <si>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</si>
  <si>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</si>
  <si>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</si>
  <si>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</si>
  <si>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</si>
  <si>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</si>
  <si>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</si>
  <si>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</si>
  <si>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</si>
  <si>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</si>
  <si>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</si>
  <si>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</si>
  <si>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</si>
  <si>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</si>
  <si>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</si>
  <si>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</si>
  <si>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</si>
  <si>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</si>
  <si>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</si>
  <si>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</si>
  <si>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</si>
  <si>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</si>
  <si>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</si>
  <si>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</si>
  <si>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</si>
  <si>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</si>
  <si>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</si>
  <si>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</si>
  <si>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</si>
  <si>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</si>
  <si>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</si>
  <si>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</si>
  <si>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</si>
  <si>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</si>
  <si>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</si>
  <si>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</si>
  <si>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</si>
  <si>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</si>
  <si>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</si>
  <si>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</si>
  <si>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</si>
  <si>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</si>
  <si>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</si>
  <si>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</si>
  <si>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</si>
  <si>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</si>
  <si>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</si>
  <si>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</si>
  <si>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</si>
  <si>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</si>
  <si>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</si>
  <si>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</si>
  <si>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</si>
  <si>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</si>
  <si>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</si>
  <si>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</si>
  <si>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</si>
  <si>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</si>
  <si>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</si>
  <si>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</si>
  <si>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</si>
  <si>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</si>
  <si>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</si>
  <si>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</si>
  <si>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</si>
  <si>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</si>
  <si>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</si>
  <si>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</si>
  <si>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</si>
  <si>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</si>
  <si>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</si>
  <si>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</si>
  <si>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</si>
  <si>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</si>
  <si>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</si>
  <si>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</si>
  <si>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</si>
  <si>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</si>
  <si>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</si>
  <si>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</si>
  <si>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</si>
  <si>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</si>
  <si>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</si>
  <si>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</si>
  <si>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</si>
  <si>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</si>
  <si>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</si>
  <si>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</si>
  <si>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</si>
  <si>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</si>
  <si>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</si>
  <si>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</si>
  <si>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</si>
  <si>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</si>
  <si>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</si>
  <si>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</si>
  <si>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</si>
  <si>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</si>
  <si>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</si>
  <si>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</si>
  <si>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</si>
  <si>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</si>
  <si>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</si>
  <si>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</si>
  <si>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</si>
  <si>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</si>
  <si>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</si>
  <si>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</si>
  <si>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</si>
  <si>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</si>
  <si>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</si>
  <si>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</si>
  <si>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</si>
  <si>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</si>
  <si>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</si>
  <si>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</si>
  <si>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</si>
  <si>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</si>
  <si>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</si>
  <si>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</si>
  <si>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</si>
  <si>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</si>
  <si>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</si>
  <si>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</si>
  <si>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</si>
  <si>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</si>
  <si>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</si>
  <si>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</si>
  <si>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</si>
  <si>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</si>
  <si>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</si>
  <si>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</si>
  <si>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</si>
  <si>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</si>
  <si>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</si>
  <si>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</si>
  <si>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</si>
  <si>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</si>
  <si>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</si>
  <si>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</si>
  <si>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</si>
  <si>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</si>
  <si>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</si>
  <si>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</si>
  <si>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</si>
  <si>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</si>
  <si>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</si>
  <si>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</si>
  <si>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</si>
  <si>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</si>
  <si>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</si>
  <si>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</si>
  <si>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</si>
  <si>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</si>
  <si>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</si>
  <si>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</si>
  <si>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</si>
  <si>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</si>
  <si>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</si>
  <si>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</si>
  <si>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</si>
  <si>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</si>
  <si>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</si>
  <si>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</si>
  <si>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</si>
  <si>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</si>
  <si>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</si>
  <si>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</si>
  <si>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</si>
  <si>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</si>
  <si>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</si>
  <si>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</si>
  <si>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</si>
  <si>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</si>
  <si>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</si>
  <si>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</si>
  <si>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</si>
  <si>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</si>
  <si>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</si>
  <si>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</si>
  <si>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</si>
  <si>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</si>
  <si>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</si>
  <si>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</si>
  <si>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</si>
  <si>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</si>
  <si>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</si>
  <si>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</si>
  <si>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</si>
  <si>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</si>
  <si>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</si>
  <si>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</si>
  <si>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</si>
  <si>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</si>
  <si>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</si>
  <si>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</si>
  <si>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</si>
  <si>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</si>
  <si>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</si>
  <si>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</si>
  <si>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</si>
  <si>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</si>
  <si>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</si>
  <si>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</si>
  <si>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</si>
  <si>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</si>
  <si>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</si>
  <si>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</si>
  <si>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</si>
  <si>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</si>
  <si>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</si>
  <si>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</si>
  <si>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</si>
  <si>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</si>
  <si>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</si>
  <si>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</si>
  <si>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</si>
  <si>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</si>
  <si>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</si>
  <si>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</si>
  <si>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</si>
  <si>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</si>
  <si>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</si>
  <si>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</si>
  <si>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</si>
  <si>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</si>
  <si>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</si>
  <si>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</si>
  <si>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</si>
  <si>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</si>
  <si>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</si>
  <si>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</si>
  <si>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</si>
  <si>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</si>
  <si>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</si>
  <si>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</si>
  <si>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</si>
  <si>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</si>
  <si>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</si>
  <si>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</si>
  <si>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</si>
  <si>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</si>
  <si>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</si>
  <si>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</si>
  <si>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</si>
  <si>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</si>
  <si>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</si>
  <si>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</si>
  <si>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</si>
  <si>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</si>
  <si>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</si>
  <si>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</si>
  <si>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</si>
  <si>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</si>
  <si>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</si>
  <si>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</si>
  <si>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</si>
  <si>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</si>
  <si>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</si>
  <si>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</si>
  <si>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</si>
  <si>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</si>
  <si>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</si>
  <si>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</si>
  <si>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</si>
  <si>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</si>
  <si>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</si>
  <si>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</si>
  <si>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</si>
  <si>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</si>
  <si>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</si>
  <si>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</si>
  <si>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</si>
  <si>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</si>
  <si>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</si>
  <si>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</si>
  <si>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</si>
  <si>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</si>
  <si>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</si>
  <si>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</si>
  <si>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</si>
  <si>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</si>
  <si>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</si>
  <si>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</si>
  <si>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</si>
  <si>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</si>
  <si>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</si>
  <si>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</si>
  <si>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</si>
  <si>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</si>
  <si>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</si>
  <si>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</si>
  <si>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</si>
  <si>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</si>
  <si>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</si>
  <si>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</si>
  <si>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</si>
  <si>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</si>
  <si>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</si>
  <si>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</si>
  <si>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</si>
  <si>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</si>
  <si>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</si>
  <si>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</si>
  <si>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</si>
  <si>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</si>
  <si>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</si>
  <si>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</si>
  <si>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</si>
  <si>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</si>
  <si>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</si>
  <si>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</si>
  <si>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</si>
  <si>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</si>
  <si>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</si>
  <si>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</si>
  <si>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</si>
  <si>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</si>
  <si>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</si>
  <si>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</si>
  <si>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</si>
  <si>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</si>
  <si>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</si>
  <si>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</si>
  <si>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</si>
  <si>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</si>
  <si>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</si>
  <si>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</si>
  <si>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</si>
  <si>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</si>
  <si>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</si>
  <si>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</si>
  <si>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</si>
  <si>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</si>
  <si>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</si>
  <si>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</si>
  <si>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</si>
  <si>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</si>
  <si>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</si>
  <si>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</si>
  <si>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</si>
  <si>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</si>
  <si>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</si>
  <si>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</si>
  <si>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</si>
  <si>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</si>
  <si>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</si>
  <si>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</si>
  <si>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</si>
  <si>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</si>
  <si>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</si>
  <si>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</si>
  <si>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</si>
  <si>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</si>
  <si>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</si>
  <si>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</si>
  <si>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</si>
  <si>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</si>
  <si>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</si>
  <si>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</si>
  <si>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</si>
  <si>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</si>
  <si>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</si>
  <si>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</si>
  <si>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</si>
  <si>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</si>
  <si>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</si>
  <si>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</si>
  <si>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</si>
  <si>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</si>
  <si>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</si>
  <si>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</si>
  <si>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</si>
  <si>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</si>
  <si>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</si>
  <si>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</si>
  <si>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</si>
  <si>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</si>
  <si>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</si>
  <si>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</si>
  <si>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</si>
  <si>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</si>
  <si>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</si>
  <si>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</si>
  <si>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</si>
  <si>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</si>
  <si>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</si>
  <si>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</si>
  <si>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</si>
  <si>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</si>
  <si>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</si>
  <si>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</si>
  <si>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</si>
  <si>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</si>
  <si>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</si>
  <si>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</si>
  <si>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</si>
  <si>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</si>
  <si>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</si>
  <si>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</si>
  <si>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</si>
  <si>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</si>
  <si>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</si>
  <si>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</si>
  <si>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</si>
  <si>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</si>
  <si>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</si>
  <si>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</si>
  <si>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</si>
  <si>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</si>
  <si>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</si>
  <si>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</si>
  <si>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</si>
  <si>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</si>
  <si>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</si>
  <si>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</si>
  <si>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</si>
  <si>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</si>
  <si>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</si>
  <si>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</si>
  <si>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</si>
  <si>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</si>
  <si>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</si>
  <si>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</si>
  <si>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</si>
  <si>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</si>
  <si>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</si>
  <si>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</si>
  <si>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</si>
  <si>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</si>
  <si>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</si>
  <si>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</si>
  <si>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</si>
  <si>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</si>
  <si>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</si>
  <si>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</si>
  <si>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</si>
  <si>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</si>
  <si>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</si>
  <si>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</si>
  <si>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</si>
  <si>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</si>
  <si>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</si>
  <si>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</si>
  <si>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</si>
  <si>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</si>
  <si>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</si>
  <si>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</si>
  <si>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</si>
  <si>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</si>
  <si>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</si>
  <si>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</si>
  <si>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</si>
  <si>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</si>
  <si>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</si>
  <si>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</si>
  <si>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</si>
  <si>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</si>
  <si>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</si>
  <si>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</si>
  <si>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</si>
  <si>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</si>
  <si>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</si>
  <si>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</si>
  <si>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</si>
  <si>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</si>
  <si>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</si>
  <si>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</si>
  <si>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</si>
  <si>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</si>
  <si>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</si>
  <si>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</si>
  <si>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</si>
  <si>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</si>
  <si>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</si>
  <si>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</si>
  <si>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</si>
  <si>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</si>
  <si>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</si>
  <si>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</si>
  <si>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</si>
  <si>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</si>
  <si>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</si>
  <si>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</si>
  <si>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</si>
  <si>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</si>
  <si>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</si>
  <si>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</si>
  <si>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</si>
  <si>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</si>
  <si>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</si>
  <si>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</si>
  <si>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</si>
  <si>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</si>
  <si>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</si>
  <si>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</si>
  <si>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</si>
  <si>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</si>
  <si>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</si>
  <si>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</si>
  <si>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</si>
  <si>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</si>
  <si>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</si>
  <si>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</si>
  <si>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</si>
  <si>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</si>
  <si>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</si>
  <si>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</si>
  <si>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</si>
  <si>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</si>
  <si>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</si>
  <si>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</si>
  <si>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</si>
  <si>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</si>
  <si>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</si>
  <si>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</si>
  <si>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</si>
  <si>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</si>
  <si>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</si>
  <si>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</si>
  <si>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</si>
  <si>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</si>
  <si>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</si>
  <si>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</si>
  <si>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</si>
  <si>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</si>
  <si>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</si>
  <si>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</si>
  <si>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</si>
  <si>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</si>
  <si>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</si>
  <si>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</si>
  <si>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</si>
  <si>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</si>
  <si>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</si>
  <si>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</si>
  <si>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</si>
  <si>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</si>
  <si>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</si>
  <si>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</si>
  <si>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</si>
  <si>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</si>
  <si>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</si>
  <si>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</si>
  <si>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</si>
  <si>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</si>
  <si>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</si>
  <si>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</si>
  <si>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</si>
  <si>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</si>
  <si>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</si>
  <si>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</si>
  <si>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</si>
  <si>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</si>
  <si>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</si>
  <si>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</si>
  <si>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</si>
  <si>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</si>
  <si>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</si>
  <si>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</si>
  <si>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</si>
  <si>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</si>
  <si>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</si>
  <si>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</si>
  <si>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</si>
  <si>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</si>
  <si>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</si>
  <si>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</si>
  <si>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</si>
  <si>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</si>
  <si>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</si>
  <si>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</si>
  <si>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</si>
  <si>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</si>
  <si>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</si>
  <si>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</si>
  <si>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</si>
  <si>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</si>
  <si>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</si>
  <si>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</si>
  <si>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</si>
  <si>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</si>
  <si>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</si>
  <si>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</si>
  <si>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</si>
  <si>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</si>
  <si>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</si>
  <si>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</si>
  <si>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</si>
  <si>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</si>
  <si>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</si>
  <si>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</si>
  <si>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</si>
  <si>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</si>
  <si>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</si>
  <si>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</si>
  <si>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</si>
  <si>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</si>
  <si>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</si>
  <si>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</si>
  <si>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</si>
  <si>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</si>
  <si>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</si>
  <si>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</si>
  <si>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</si>
  <si>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</si>
  <si>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</si>
  <si>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</si>
  <si>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</si>
  <si>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</si>
  <si>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</si>
  <si>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</si>
  <si>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</si>
  <si>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</si>
  <si>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</si>
  <si>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</si>
  <si>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</si>
  <si>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</si>
  <si>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</si>
  <si>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</si>
  <si>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</si>
  <si>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</si>
  <si>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</si>
  <si>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</si>
  <si>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</si>
  <si>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</si>
  <si>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</si>
  <si>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</si>
  <si>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</si>
  <si>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</si>
  <si>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</si>
  <si>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</si>
  <si>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</si>
  <si>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</si>
  <si>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</si>
  <si>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</si>
  <si>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</si>
  <si>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</si>
  <si>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</si>
  <si>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</si>
  <si>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</si>
  <si>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</si>
  <si>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</si>
  <si>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</si>
  <si>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</si>
  <si>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</si>
  <si>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</si>
  <si>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</si>
  <si>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</si>
  <si>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</si>
  <si>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</si>
  <si>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</si>
  <si>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</si>
  <si>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</si>
  <si>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</si>
  <si>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</si>
  <si>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</si>
  <si>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</si>
  <si>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</si>
  <si>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</si>
  <si>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</si>
  <si>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</si>
  <si>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</si>
  <si>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</si>
  <si>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</si>
  <si>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</si>
  <si>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</si>
  <si>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</si>
  <si>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</si>
  <si>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</si>
  <si>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</si>
  <si>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</si>
  <si>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</si>
  <si>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</si>
  <si>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</si>
  <si>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</si>
  <si>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</si>
  <si>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</si>
  <si>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</si>
  <si>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</si>
  <si>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</si>
  <si>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</si>
  <si>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</si>
  <si>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</si>
  <si>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</si>
  <si>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</si>
  <si>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</si>
  <si>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</si>
  <si>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</si>
  <si>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</si>
  <si>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</si>
  <si>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</si>
  <si>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</si>
  <si>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</si>
  <si>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</si>
  <si>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</si>
  <si>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</si>
  <si>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</si>
  <si>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</si>
  <si>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</si>
  <si>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</si>
  <si>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</si>
  <si>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</si>
  <si>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</si>
  <si>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</si>
  <si>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</si>
  <si>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</si>
  <si>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</si>
  <si>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</si>
  <si>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</si>
  <si>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</si>
  <si>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</si>
  <si>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</si>
  <si>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</si>
  <si>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</si>
  <si>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</si>
  <si>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</si>
  <si>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</si>
  <si>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</si>
  <si>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</si>
  <si>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</si>
  <si>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</si>
  <si>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</si>
  <si>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</si>
  <si>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</si>
  <si>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</si>
  <si>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</si>
  <si>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</si>
  <si>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</si>
  <si>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</si>
  <si>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</si>
  <si>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</si>
  <si>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</si>
  <si>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</si>
  <si>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</si>
  <si>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</si>
  <si>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</si>
  <si>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</si>
  <si>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</si>
  <si>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</si>
  <si>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</si>
  <si>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</si>
  <si>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</si>
  <si>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</si>
  <si>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</si>
  <si>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</si>
  <si>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</si>
  <si>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</si>
  <si>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</si>
  <si>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</si>
  <si>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</si>
  <si>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</si>
  <si>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</si>
  <si>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</si>
  <si>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</si>
  <si>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</si>
  <si>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</si>
  <si>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</si>
  <si>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</si>
  <si>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</si>
  <si>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</si>
  <si>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</si>
  <si>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</si>
  <si>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</si>
  <si>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</si>
  <si>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</si>
  <si>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</si>
  <si>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</si>
  <si>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</si>
  <si>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</si>
  <si>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</si>
  <si>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</si>
  <si>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</si>
  <si>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</si>
  <si>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</si>
  <si>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</si>
  <si>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</si>
  <si>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</si>
  <si>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</si>
  <si>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</si>
  <si>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</si>
  <si>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</si>
  <si>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</si>
  <si>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</si>
  <si>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</si>
  <si>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</si>
  <si>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</si>
  <si>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</si>
  <si>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</si>
  <si>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</si>
  <si>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</si>
  <si>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</si>
  <si>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</si>
  <si>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</si>
  <si>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</si>
  <si>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</si>
  <si>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</si>
  <si>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</si>
  <si>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</si>
  <si>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</si>
  <si>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</si>
  <si>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</si>
  <si>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</si>
  <si>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</si>
  <si>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</si>
  <si>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</si>
  <si>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</si>
  <si>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</si>
  <si>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</si>
  <si>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</si>
  <si>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</si>
  <si>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</si>
  <si>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</si>
  <si>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</si>
  <si>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</si>
  <si>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</si>
  <si>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</si>
  <si>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</si>
  <si>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</si>
  <si>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</si>
  <si>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</si>
  <si>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</si>
  <si>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</si>
  <si>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</si>
  <si>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</si>
  <si>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</si>
  <si>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</si>
  <si>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</si>
  <si>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</si>
  <si>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</si>
  <si>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</si>
  <si>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</si>
  <si>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</si>
  <si>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</si>
  <si>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</si>
  <si>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</si>
  <si>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</si>
  <si>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</si>
  <si>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</si>
  <si>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</si>
  <si>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</si>
  <si>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</si>
  <si>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</si>
  <si>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</si>
  <si>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</si>
  <si>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</si>
  <si>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</si>
  <si>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</si>
  <si>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</si>
  <si>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</si>
  <si>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</si>
  <si>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</si>
  <si>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</si>
  <si>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</si>
  <si>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</si>
  <si>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</si>
  <si>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</si>
  <si>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</si>
  <si>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</si>
  <si>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</si>
  <si>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</si>
  <si>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</si>
  <si>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</si>
  <si>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</si>
  <si>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</si>
  <si>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</si>
  <si>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</si>
  <si>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</si>
  <si>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</si>
  <si>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</si>
  <si>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</si>
  <si>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</si>
  <si>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</si>
  <si>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</si>
  <si>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</si>
  <si>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</si>
  <si>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</si>
  <si>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</si>
  <si>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</si>
  <si>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</si>
  <si>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</si>
  <si>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</si>
  <si>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</si>
  <si>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</si>
  <si>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</si>
  <si>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</si>
  <si>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</si>
  <si>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</si>
  <si>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</si>
  <si>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</si>
  <si>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</si>
  <si>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</si>
  <si>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</si>
  <si>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</si>
  <si>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</si>
  <si>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</si>
  <si>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</si>
  <si>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</si>
  <si>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</si>
  <si>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</si>
  <si>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</si>
  <si>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</si>
  <si>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</si>
  <si>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</si>
  <si>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</si>
  <si>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</si>
  <si>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</si>
  <si>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</si>
  <si>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</si>
  <si>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</si>
  <si>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</si>
  <si>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</si>
  <si>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</si>
  <si>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</si>
  <si>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</si>
  <si>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</si>
  <si>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</si>
  <si>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</si>
  <si>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</si>
  <si>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</si>
  <si>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</si>
  <si>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</si>
  <si>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</si>
  <si>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</si>
  <si>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</si>
  <si>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</si>
  <si>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</si>
  <si>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</si>
  <si>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</si>
  <si>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</si>
  <si>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</si>
  <si>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</si>
  <si>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</si>
  <si>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</si>
  <si>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</si>
  <si>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</si>
  <si>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</si>
  <si>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</si>
  <si>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</si>
  <si>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</si>
  <si>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</si>
  <si>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</si>
  <si>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</si>
  <si>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</si>
  <si>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</si>
  <si>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</si>
  <si>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</si>
  <si>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</si>
  <si>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</si>
  <si>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</si>
  <si>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</si>
  <si>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</si>
  <si>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</si>
  <si>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</si>
  <si>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</si>
  <si>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</si>
  <si>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</si>
  <si>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</si>
  <si>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</si>
  <si>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</si>
  <si>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</si>
  <si>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</si>
  <si>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</si>
  <si>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</si>
  <si>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</si>
  <si>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</si>
  <si>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</si>
  <si>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</si>
  <si>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</si>
  <si>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</si>
  <si>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</si>
  <si>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</si>
  <si>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</si>
  <si>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</si>
  <si>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</si>
  <si>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</si>
  <si>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</si>
  <si>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</si>
  <si>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</si>
  <si>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</si>
  <si>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</si>
  <si>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</si>
  <si>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</si>
  <si>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</si>
  <si>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</si>
  <si>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</si>
  <si>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</si>
  <si>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</si>
  <si>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</si>
  <si>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</si>
  <si>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</si>
  <si>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</si>
  <si>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</si>
  <si>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</si>
  <si>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</si>
  <si>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</si>
  <si>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</si>
  <si>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</si>
  <si>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</si>
  <si>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</si>
  <si>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</si>
  <si>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</si>
  <si>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</si>
  <si>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</si>
  <si>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</si>
  <si>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</si>
  <si>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</si>
  <si>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</si>
  <si>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</si>
  <si>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</si>
  <si>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</si>
  <si>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</si>
  <si>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</si>
  <si>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</si>
  <si>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</si>
  <si>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</si>
  <si>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</si>
  <si>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</si>
  <si>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</si>
  <si>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</si>
  <si>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</si>
  <si>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</si>
  <si>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</si>
  <si>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</si>
  <si>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</si>
  <si>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</si>
  <si>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</si>
  <si>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</si>
  <si>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</si>
  <si>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</si>
  <si>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</si>
  <si>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</si>
  <si>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</si>
  <si>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</si>
  <si>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</si>
  <si>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</si>
  <si>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</si>
  <si>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</si>
  <si>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</si>
  <si>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</si>
  <si>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</si>
  <si>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</si>
  <si>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</si>
  <si>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</si>
  <si>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</si>
  <si>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</si>
  <si>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</si>
  <si>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</si>
  <si>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</si>
  <si>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</si>
  <si>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</si>
  <si>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</si>
  <si>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</si>
  <si>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</si>
  <si>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</si>
  <si>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</si>
  <si>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</si>
  <si>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</si>
  <si>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</si>
  <si>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</si>
  <si>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</si>
  <si>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</si>
  <si>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</si>
  <si>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</si>
  <si>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</si>
  <si>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</si>
  <si>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</si>
  <si>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</si>
  <si>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</si>
  <si>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</si>
  <si>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</si>
  <si>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</si>
  <si>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</si>
  <si>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</si>
  <si>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</si>
  <si>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</si>
  <si>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</si>
  <si>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</si>
  <si>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</si>
  <si>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</si>
  <si>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</si>
  <si>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</si>
  <si>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</si>
  <si>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</si>
  <si>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</si>
  <si>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</si>
  <si>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</si>
  <si>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</si>
  <si>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</si>
  <si>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</si>
  <si>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</si>
  <si>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</si>
  <si>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</si>
  <si>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</si>
  <si>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</si>
  <si>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</si>
  <si>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</si>
  <si>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</si>
  <si>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</si>
  <si>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</si>
  <si>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</si>
  <si>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</si>
  <si>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</si>
  <si>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</si>
  <si>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</si>
  <si>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</si>
  <si>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</si>
  <si>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</si>
  <si>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</si>
  <si>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</si>
  <si>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</si>
  <si>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</si>
  <si>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</si>
  <si>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</si>
  <si>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</si>
  <si>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</si>
  <si>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</si>
  <si>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</si>
  <si>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</si>
  <si>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</si>
  <si>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</si>
  <si>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</si>
  <si>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</si>
  <si>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</si>
  <si>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</si>
  <si>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</si>
  <si>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</si>
  <si>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</si>
  <si>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</si>
  <si>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</si>
  <si>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</si>
  <si>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</si>
  <si>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</si>
  <si>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</si>
  <si>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</si>
  <si>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</si>
  <si>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</si>
  <si>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</si>
  <si>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</si>
  <si>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</si>
  <si>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</si>
  <si>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</si>
  <si>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</si>
  <si>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</si>
  <si>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</si>
  <si>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</si>
  <si>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</si>
  <si>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</si>
  <si>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</si>
  <si>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</si>
  <si>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</si>
  <si>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</si>
  <si>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</si>
  <si>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</si>
  <si>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</si>
  <si>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</si>
  <si>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</si>
  <si>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</si>
  <si>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</si>
  <si>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</si>
  <si>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</si>
  <si>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</si>
  <si>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</si>
  <si>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</si>
  <si>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</si>
  <si>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</si>
  <si>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</si>
  <si>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</si>
  <si>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</si>
  <si>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</si>
  <si>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</si>
  <si>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</si>
  <si>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</si>
  <si>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</si>
  <si>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</si>
  <si>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</si>
  <si>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</si>
  <si>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</si>
  <si>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</si>
  <si>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</si>
  <si>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</si>
  <si>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</si>
  <si>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</si>
  <si>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</si>
  <si>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</si>
  <si>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</si>
  <si>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</si>
  <si>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</si>
  <si>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</si>
  <si>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</si>
  <si>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</si>
  <si>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</si>
  <si>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</si>
  <si>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</si>
  <si>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</si>
  <si>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</si>
  <si>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</si>
  <si>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</si>
  <si>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</si>
  <si>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</si>
  <si>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</si>
  <si>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</si>
  <si>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</si>
  <si>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</si>
  <si>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</si>
  <si>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</si>
  <si>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</si>
  <si>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</si>
  <si>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</si>
  <si>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</si>
  <si>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</si>
  <si>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</si>
  <si>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</si>
  <si>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</si>
  <si>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</si>
  <si>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</si>
  <si>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</si>
  <si>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</si>
  <si>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</si>
  <si>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</si>
  <si>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</si>
  <si>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</si>
  <si>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</si>
  <si>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</si>
  <si>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</si>
  <si>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</si>
  <si>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</si>
  <si>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</si>
  <si>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</si>
  <si>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</si>
  <si>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</si>
  <si>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</si>
  <si>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</si>
  <si>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</si>
  <si>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</si>
  <si>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</si>
  <si>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</si>
  <si>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</si>
  <si>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</si>
  <si>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</si>
  <si>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</si>
  <si>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</si>
  <si>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</si>
  <si>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</si>
  <si>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</si>
  <si>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</si>
  <si>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</si>
  <si>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</si>
  <si>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</si>
  <si>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</si>
  <si>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</si>
  <si>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</si>
  <si>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</si>
  <si>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</si>
  <si>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</si>
  <si>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</si>
  <si>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</si>
  <si>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</si>
  <si>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</si>
  <si>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</si>
  <si>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</si>
  <si>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</si>
  <si>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</si>
  <si>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</si>
  <si>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</si>
  <si>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</si>
  <si>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</si>
  <si>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</si>
  <si>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</si>
  <si>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</si>
  <si>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</si>
  <si>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</si>
  <si>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</si>
  <si>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</si>
  <si>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</si>
  <si>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</si>
  <si>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</si>
  <si>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</si>
  <si>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</si>
  <si>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</si>
  <si>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</si>
  <si>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</si>
  <si>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</si>
  <si>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</si>
  <si>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</si>
  <si>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</si>
  <si>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</si>
  <si>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</si>
  <si>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</si>
  <si>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</si>
  <si>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</si>
  <si>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</si>
  <si>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</si>
  <si>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</si>
  <si>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</si>
  <si>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</si>
  <si>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</si>
  <si>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</si>
  <si>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</si>
  <si>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</si>
  <si>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</si>
  <si>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</si>
  <si>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</si>
  <si>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</si>
  <si>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</si>
  <si>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</si>
  <si>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</si>
  <si>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</si>
  <si>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</si>
  <si>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</si>
  <si>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</si>
  <si>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</si>
  <si>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</si>
  <si>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</si>
  <si>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</si>
  <si>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</si>
  <si>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</si>
  <si>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</si>
  <si>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</si>
  <si>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</si>
  <si>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</si>
  <si>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</si>
  <si>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</si>
  <si>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</si>
  <si>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</si>
  <si>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</si>
  <si>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</si>
  <si>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</si>
  <si>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</si>
  <si>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</si>
  <si>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</si>
  <si>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</si>
  <si>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</si>
  <si>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</si>
  <si>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</si>
  <si>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</si>
  <si>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</si>
  <si>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</si>
  <si>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</si>
  <si>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</si>
  <si>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</si>
  <si>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</si>
  <si>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</si>
  <si>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</si>
  <si>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</si>
  <si>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</si>
  <si>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</si>
  <si>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</si>
  <si>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</si>
  <si>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</si>
  <si>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</si>
  <si>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</si>
  <si>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</si>
  <si>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</si>
  <si>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</si>
  <si>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</si>
  <si>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</si>
  <si>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</si>
  <si>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</si>
  <si>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</si>
  <si>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</si>
  <si>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</si>
  <si>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</si>
  <si>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</si>
  <si>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</si>
  <si>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</si>
  <si>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</si>
  <si>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</si>
  <si>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</si>
  <si>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</si>
  <si>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</si>
  <si>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</si>
  <si>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</si>
  <si>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</si>
  <si>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</si>
  <si>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</si>
  <si>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</si>
  <si>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</si>
  <si>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</si>
  <si>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</si>
  <si>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</si>
  <si>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</si>
  <si>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</si>
  <si>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</si>
  <si>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</si>
  <si>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</si>
  <si>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</si>
  <si>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</si>
  <si>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</si>
  <si>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</si>
  <si>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</si>
  <si>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</si>
  <si>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</si>
  <si>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</si>
  <si>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</si>
  <si>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</si>
  <si>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</si>
  <si>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</si>
  <si>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</si>
  <si>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</si>
  <si>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</si>
  <si>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</si>
  <si>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</si>
  <si>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</si>
  <si>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</si>
  <si>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</si>
  <si>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</si>
  <si>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</si>
  <si>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</si>
  <si>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</si>
  <si>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</si>
  <si>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</si>
  <si>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</si>
  <si>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</si>
  <si>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</si>
  <si>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</si>
  <si>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</si>
  <si>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</si>
  <si>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</si>
  <si>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</si>
  <si>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</si>
  <si>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</si>
  <si>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</si>
  <si>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</si>
  <si>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</si>
  <si>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</si>
  <si>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</si>
  <si>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</si>
  <si>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</si>
  <si>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</si>
  <si>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</si>
  <si>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</si>
  <si>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</si>
  <si>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</si>
  <si>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</si>
  <si>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</si>
  <si>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</si>
  <si>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</si>
  <si>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</si>
  <si>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</si>
  <si>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</si>
  <si>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</si>
  <si>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</si>
  <si>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</si>
  <si>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</si>
  <si>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</si>
  <si>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</si>
  <si>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</si>
  <si>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</si>
  <si>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</si>
  <si>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</si>
  <si>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</si>
  <si>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</si>
  <si>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</si>
  <si>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</si>
  <si>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</si>
  <si>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</si>
  <si>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</si>
  <si>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</si>
  <si>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</si>
  <si>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</si>
  <si>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</si>
  <si>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</si>
  <si>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</si>
  <si>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</si>
  <si>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</si>
  <si>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</si>
  <si>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</si>
  <si>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</si>
  <si>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</si>
  <si>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</si>
  <si>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</si>
  <si>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</si>
  <si>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</si>
  <si>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</si>
  <si>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</si>
  <si>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</si>
  <si>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</si>
  <si>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</si>
  <si>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</si>
  <si>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</si>
  <si>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</si>
  <si>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</si>
  <si>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</si>
  <si>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</si>
  <si>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</si>
  <si>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</si>
  <si>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</si>
  <si>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</si>
  <si>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</si>
  <si>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</si>
  <si>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</si>
  <si>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</si>
  <si>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</si>
  <si>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</si>
  <si>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</si>
  <si>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</si>
  <si>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</si>
  <si>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</si>
  <si>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</si>
  <si>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</si>
  <si>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</si>
  <si>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</si>
  <si>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</si>
  <si>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</si>
  <si>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</si>
  <si>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</si>
  <si>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</si>
  <si>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</si>
  <si>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</si>
  <si>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</si>
  <si>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</si>
  <si>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</si>
  <si>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</si>
  <si>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</si>
  <si>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</si>
  <si>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</si>
  <si>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</si>
  <si>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</si>
  <si>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</si>
  <si>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</si>
  <si>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</si>
  <si>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</si>
  <si>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</si>
  <si>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</si>
  <si>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</si>
  <si>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</si>
  <si>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</si>
  <si>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</si>
  <si>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</si>
  <si>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</si>
  <si>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</si>
  <si>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</si>
  <si>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</si>
  <si>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</si>
  <si>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</si>
  <si>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</si>
  <si>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</si>
  <si>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</si>
  <si>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</si>
  <si>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</si>
  <si>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</si>
  <si>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</si>
  <si>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</si>
  <si>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</si>
  <si>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</si>
  <si>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</si>
  <si>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</si>
  <si>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</si>
  <si>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</si>
  <si>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</si>
  <si>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</si>
  <si>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</si>
  <si>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</si>
  <si>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</si>
  <si>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</si>
  <si>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</si>
  <si>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</si>
  <si>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</si>
  <si>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</si>
  <si>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</si>
  <si>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</si>
  <si>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</si>
  <si>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</si>
  <si>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</si>
  <si>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</si>
  <si>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</si>
  <si>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</si>
  <si>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</si>
  <si>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</si>
  <si>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</si>
  <si>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</si>
  <si>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</si>
  <si>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</si>
  <si>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</si>
  <si>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</si>
  <si>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</si>
  <si>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</si>
  <si>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</si>
  <si>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</si>
  <si>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</si>
  <si>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</si>
  <si>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</si>
  <si>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</si>
  <si>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</si>
  <si>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</si>
  <si>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</si>
  <si>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</si>
  <si>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</si>
  <si>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</si>
  <si>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</si>
  <si>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</si>
  <si>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</si>
  <si>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</si>
  <si>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</si>
  <si>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</si>
  <si>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</si>
  <si>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</si>
  <si>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</si>
  <si>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</si>
  <si>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</si>
  <si>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</si>
  <si>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</si>
  <si>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</si>
  <si>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</si>
  <si>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</si>
  <si>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</si>
  <si>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</si>
  <si>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</si>
  <si>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</si>
  <si>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</si>
  <si>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</si>
  <si>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</si>
  <si>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</si>
  <si>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</si>
  <si>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</si>
  <si>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</si>
  <si>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</si>
  <si>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</si>
  <si>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</si>
  <si>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</si>
  <si>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</si>
  <si>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</si>
  <si>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</si>
  <si>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</si>
  <si>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</si>
  <si>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</si>
  <si>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</si>
  <si>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</si>
  <si>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</si>
  <si>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</si>
  <si>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</si>
  <si>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</si>
  <si>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</si>
  <si>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</si>
  <si>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</si>
  <si>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</si>
  <si>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</si>
  <si>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</si>
  <si>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</si>
  <si>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</si>
  <si>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</si>
  <si>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</si>
  <si>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</si>
  <si>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</si>
  <si>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</si>
  <si>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</si>
  <si>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</si>
  <si>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</si>
  <si>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</si>
  <si>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</si>
  <si>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</si>
  <si>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</si>
  <si>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</si>
  <si>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</si>
  <si>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</si>
  <si>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</si>
  <si>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</si>
  <si>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</si>
  <si>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</si>
  <si>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</si>
  <si>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</si>
  <si>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</si>
  <si>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</si>
  <si>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</si>
  <si>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</si>
  <si>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</si>
  <si>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</si>
  <si>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</si>
  <si>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</si>
  <si>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</si>
  <si>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</si>
  <si>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</si>
  <si>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</si>
  <si>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</si>
  <si>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</si>
  <si>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</si>
  <si>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</si>
  <si>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</si>
  <si>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</si>
  <si>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</si>
  <si>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</si>
  <si>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</si>
  <si>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</si>
  <si>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</si>
  <si>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</si>
  <si>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</si>
  <si>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</si>
  <si>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</si>
  <si>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</si>
  <si>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</si>
  <si>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</si>
  <si>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</si>
  <si>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</si>
  <si>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</si>
  <si>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</si>
  <si>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</si>
  <si>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</si>
  <si>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</si>
  <si>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</si>
  <si>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</si>
  <si>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</si>
  <si>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</si>
  <si>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</si>
  <si>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</si>
  <si>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</si>
  <si>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</si>
  <si>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</si>
  <si>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</si>
  <si>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</si>
  <si>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</si>
  <si>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</si>
  <si>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</si>
  <si>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</si>
  <si>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</si>
  <si>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</si>
  <si>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</si>
  <si>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</si>
  <si>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</si>
  <si>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</si>
  <si>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</si>
  <si>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</si>
  <si>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</si>
  <si>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</si>
  <si>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</si>
  <si>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</si>
  <si>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</si>
  <si>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</si>
  <si>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</si>
  <si>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</si>
  <si>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</si>
  <si>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</si>
  <si>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</si>
  <si>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</si>
  <si>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</si>
  <si>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</si>
  <si>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</si>
  <si>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</si>
  <si>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</si>
  <si>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</si>
  <si>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</si>
  <si>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</si>
  <si>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</si>
  <si>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</si>
  <si>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</si>
  <si>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</si>
  <si>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</si>
  <si>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</si>
  <si>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</si>
  <si>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</si>
  <si>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</si>
  <si>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</si>
  <si>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</si>
  <si>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</si>
  <si>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</si>
  <si>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</si>
  <si>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</si>
  <si>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</si>
  <si>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</si>
  <si>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</si>
  <si>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</si>
  <si>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</si>
  <si>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</si>
  <si>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</si>
  <si>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</si>
  <si>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</si>
  <si>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</si>
  <si>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</si>
  <si>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</si>
  <si>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</si>
  <si>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</si>
  <si>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</si>
  <si>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</si>
  <si>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</si>
  <si>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</si>
  <si>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</si>
  <si>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</si>
  <si>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</si>
  <si>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</si>
  <si>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</si>
  <si>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</si>
  <si>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</si>
  <si>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</si>
  <si>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</si>
  <si>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</si>
  <si>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</si>
  <si>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</si>
  <si>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</si>
  <si>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</si>
  <si>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</si>
  <si>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</si>
  <si>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</si>
  <si>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</si>
  <si>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</si>
  <si>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</si>
  <si>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</si>
  <si>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</si>
  <si>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</si>
  <si>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</si>
  <si>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</si>
  <si>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</si>
  <si>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</si>
  <si>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</si>
  <si>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</si>
  <si>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</si>
  <si>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</si>
  <si>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</si>
  <si>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</si>
  <si>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</si>
  <si>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</si>
  <si>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</si>
  <si>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</si>
  <si>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</si>
  <si>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</si>
  <si>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</si>
  <si>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</si>
  <si>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</si>
  <si>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</si>
  <si>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</si>
  <si>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</si>
  <si>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</si>
  <si>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</si>
  <si>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</si>
  <si>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</si>
  <si>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</si>
  <si>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</si>
  <si>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</si>
  <si>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</si>
  <si>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</si>
  <si>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</si>
  <si>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</si>
  <si>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</si>
  <si>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</si>
  <si>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</si>
  <si>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</si>
  <si>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</si>
  <si>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</si>
  <si>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</si>
  <si>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</si>
  <si>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</si>
  <si>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</si>
  <si>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</si>
  <si>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</si>
  <si>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</si>
  <si>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</si>
  <si>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</si>
  <si>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</si>
  <si>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</si>
  <si>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</si>
  <si>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</si>
  <si>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</si>
  <si>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</si>
  <si>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</si>
  <si>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</si>
  <si>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</si>
  <si>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</si>
  <si>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</si>
  <si>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</si>
  <si>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</si>
  <si>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</si>
  <si>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</si>
  <si>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</si>
  <si>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</si>
  <si>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</si>
  <si>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</si>
  <si>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</si>
  <si>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</si>
  <si>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</si>
  <si>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</si>
  <si>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</si>
  <si>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</si>
  <si>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</si>
  <si>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</si>
  <si>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</si>
  <si>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</si>
  <si>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</si>
  <si>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</si>
  <si>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</si>
  <si>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</si>
  <si>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</si>
  <si>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</si>
  <si>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</si>
  <si>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</si>
  <si>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</si>
  <si>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</si>
  <si>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</si>
  <si>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</si>
  <si>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</si>
  <si>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</si>
  <si>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</si>
  <si>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</si>
  <si>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</si>
  <si>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</si>
  <si>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</si>
  <si>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</si>
  <si>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</si>
  <si>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</si>
  <si>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</si>
  <si>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</si>
  <si>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</si>
  <si>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</si>
  <si>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</si>
  <si>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</si>
  <si>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</si>
  <si>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</si>
  <si>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</si>
  <si>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</si>
  <si>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</si>
  <si>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</si>
  <si>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</si>
  <si>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</si>
  <si>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</si>
  <si>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</si>
  <si>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</si>
  <si>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</si>
  <si>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</si>
  <si>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</si>
  <si>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</si>
  <si>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</si>
  <si>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</si>
  <si>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</si>
  <si>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</si>
  <si>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</si>
  <si>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</si>
  <si>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</si>
  <si>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</si>
  <si>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</si>
  <si>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</si>
  <si>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</si>
  <si>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</si>
  <si>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</si>
  <si>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</si>
  <si>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</si>
  <si>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</si>
  <si>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</si>
  <si>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</si>
  <si>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</si>
  <si>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</si>
  <si>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</si>
  <si>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</si>
  <si>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</si>
  <si>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</si>
  <si>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</si>
  <si>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</si>
  <si>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</si>
  <si>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</si>
  <si>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</si>
  <si>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</si>
  <si>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</si>
  <si>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</si>
  <si>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</si>
  <si>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</si>
  <si>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</si>
  <si>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</si>
  <si>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</si>
  <si>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</si>
  <si>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</si>
  <si>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</si>
  <si>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</si>
  <si>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</si>
  <si>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</si>
  <si>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</si>
  <si>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</si>
  <si>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</si>
  <si>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</si>
  <si>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</si>
  <si>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</si>
  <si>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</si>
  <si>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</si>
  <si>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</si>
  <si>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</si>
  <si>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</si>
  <si>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</si>
  <si>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</si>
  <si>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</si>
  <si>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</si>
  <si>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</si>
  <si>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</si>
  <si>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</si>
  <si>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</si>
  <si>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</si>
  <si>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</si>
  <si>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</si>
  <si>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</si>
  <si>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</si>
  <si>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</si>
  <si>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</si>
  <si>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</si>
  <si>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</si>
  <si>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</si>
  <si>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</si>
  <si>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</si>
  <si>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</si>
  <si>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</si>
  <si>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</si>
  <si>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</si>
  <si>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</si>
  <si>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</si>
  <si>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</si>
  <si>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</si>
  <si>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</si>
  <si>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</si>
  <si>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</si>
  <si>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</si>
  <si>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</si>
  <si>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</si>
  <si>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</si>
  <si>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</si>
  <si>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</si>
  <si>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</si>
  <si>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</si>
  <si>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</si>
  <si>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</si>
  <si>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</si>
  <si>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</si>
  <si>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</si>
  <si>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</si>
  <si>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</si>
  <si>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</si>
  <si>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</si>
  <si>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</si>
  <si>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</si>
  <si>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</si>
  <si>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</si>
  <si>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</si>
  <si>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</si>
  <si>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</si>
  <si>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</si>
  <si>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</si>
  <si>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</si>
  <si>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</si>
  <si>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</si>
  <si>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</si>
  <si>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</si>
  <si>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</si>
  <si>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</si>
  <si>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</si>
  <si>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</si>
  <si>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</si>
  <si>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</si>
  <si>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</si>
  <si>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</si>
  <si>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</si>
  <si>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</si>
  <si>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</si>
  <si>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</si>
  <si>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</si>
  <si>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</si>
  <si>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</si>
  <si>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</si>
  <si>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</si>
  <si>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</si>
  <si>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</si>
  <si>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</si>
  <si>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</si>
  <si>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</si>
  <si>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</si>
  <si>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</si>
  <si>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</si>
  <si>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</si>
  <si>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</si>
  <si>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</si>
  <si>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</si>
  <si>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</si>
  <si>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</si>
  <si>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</si>
  <si>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</si>
  <si>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</si>
  <si>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</si>
  <si>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</si>
  <si>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</si>
  <si>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</si>
  <si>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</si>
  <si>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</si>
  <si>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</si>
  <si>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</si>
  <si>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</si>
  <si>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</si>
  <si>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</si>
  <si>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</si>
  <si>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</si>
  <si>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</si>
  <si>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</si>
  <si>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</si>
  <si>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</si>
  <si>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</si>
  <si>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</si>
  <si>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</si>
  <si>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</si>
  <si>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</si>
  <si>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</si>
  <si>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</si>
  <si>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</si>
  <si>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</si>
  <si>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</si>
  <si>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</si>
  <si>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</si>
  <si>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</si>
  <si>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</si>
  <si>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</si>
  <si>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</si>
  <si>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</si>
  <si>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</si>
  <si>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</si>
  <si>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</si>
  <si>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</si>
  <si>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</si>
  <si>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</si>
  <si>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</si>
  <si>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</si>
  <si>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</si>
  <si>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</si>
  <si>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</si>
  <si>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</si>
  <si>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</si>
  <si>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</si>
  <si>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</si>
  <si>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</si>
  <si>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</si>
  <si>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</si>
  <si>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</si>
  <si>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</si>
  <si>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</si>
  <si>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</si>
  <si>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</si>
  <si>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</si>
  <si>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</si>
  <si>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</si>
  <si>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</si>
  <si>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</si>
  <si>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</si>
  <si>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</si>
  <si>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</si>
  <si>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</si>
  <si>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</si>
  <si>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</si>
  <si>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</si>
  <si>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</si>
  <si>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</si>
  <si>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</si>
  <si>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</si>
  <si>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</si>
  <si>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</si>
  <si>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</si>
  <si>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</si>
  <si>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</si>
  <si>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</si>
  <si>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</si>
  <si>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</si>
  <si>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</si>
  <si>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</si>
  <si>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</si>
  <si>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</si>
  <si>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</si>
  <si>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</si>
  <si>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</si>
  <si>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</si>
  <si>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</si>
  <si>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</si>
  <si>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</si>
  <si>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</si>
  <si>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</si>
  <si>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</si>
  <si>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</si>
  <si>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</si>
  <si>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</si>
  <si>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</si>
  <si>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</si>
  <si>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</si>
  <si>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</si>
  <si>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</si>
  <si>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</si>
  <si>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</si>
  <si>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</si>
  <si>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</si>
  <si>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</si>
  <si>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</si>
  <si>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</si>
  <si>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</si>
  <si>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</si>
  <si>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</si>
  <si>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</si>
  <si>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</si>
  <si>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</si>
  <si>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</si>
  <si>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</si>
  <si>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</si>
  <si>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</si>
  <si>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</si>
  <si>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</si>
  <si>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</si>
  <si>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</si>
  <si>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</si>
  <si>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</si>
  <si>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</si>
  <si>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</si>
  <si>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</si>
  <si>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</si>
  <si>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</si>
  <si>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</si>
  <si>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</si>
  <si>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</si>
  <si>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</si>
  <si>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</si>
  <si>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</si>
  <si>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</si>
  <si>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</si>
  <si>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</si>
  <si>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</si>
  <si>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</si>
  <si>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</si>
  <si>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</si>
  <si>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</si>
  <si>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</si>
  <si>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</si>
  <si>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</si>
  <si>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</si>
  <si>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</si>
  <si>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</si>
  <si>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</si>
  <si>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</si>
  <si>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</si>
  <si>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</si>
  <si>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</si>
  <si>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</si>
  <si>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</si>
  <si>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</si>
  <si>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</si>
  <si>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</si>
  <si>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</si>
  <si>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</si>
  <si>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</si>
  <si>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</si>
  <si>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</si>
  <si>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</si>
  <si>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</si>
  <si>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</si>
  <si>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</si>
  <si>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</si>
  <si>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</si>
  <si>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</si>
  <si>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</si>
  <si>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</si>
  <si>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</si>
  <si>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</si>
  <si>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</si>
  <si>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</si>
  <si>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</si>
  <si>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</si>
  <si>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</si>
  <si>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</si>
  <si>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</si>
  <si>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</si>
  <si>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</si>
  <si>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</si>
  <si>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</si>
  <si>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</si>
  <si>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</si>
  <si>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</si>
  <si>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</si>
  <si>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</si>
  <si>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</si>
  <si>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</si>
  <si>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</si>
  <si>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</si>
  <si>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</si>
  <si>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</si>
  <si>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</si>
  <si>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</si>
  <si>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</si>
  <si>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</si>
  <si>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</si>
  <si>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</si>
  <si>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</si>
  <si>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</si>
  <si>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</si>
  <si>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</si>
  <si>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</si>
  <si>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</si>
  <si>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</si>
  <si>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</si>
  <si>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</si>
  <si>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</si>
  <si>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</si>
  <si>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</si>
  <si>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</si>
  <si>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</si>
  <si>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</si>
  <si>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</si>
  <si>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</si>
  <si>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</si>
  <si>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</si>
  <si>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</si>
  <si>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</si>
  <si>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</si>
  <si>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</si>
  <si>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</si>
  <si>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</si>
  <si>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</si>
  <si>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</si>
  <si>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</si>
  <si>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</si>
  <si>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</si>
  <si>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</si>
  <si>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</si>
  <si>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</si>
  <si>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</si>
  <si>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</si>
  <si>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</si>
  <si>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</si>
  <si>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</si>
  <si>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</si>
  <si>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</si>
  <si>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</si>
  <si>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</si>
  <si>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</si>
  <si>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</si>
  <si>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</si>
  <si>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</si>
  <si>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</si>
  <si>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</si>
  <si>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</si>
  <si>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</si>
  <si>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</si>
  <si>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</si>
  <si>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</si>
  <si>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</si>
  <si>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</si>
  <si>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</si>
  <si>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</si>
  <si>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</si>
  <si>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</si>
  <si>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</si>
  <si>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</si>
  <si>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</si>
  <si>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</si>
  <si>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</si>
  <si>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</si>
  <si>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</si>
  <si>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</si>
  <si>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</si>
  <si>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</si>
  <si>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</si>
  <si>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</si>
  <si>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</si>
  <si>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</si>
  <si>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</si>
  <si>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</si>
  <si>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</si>
  <si>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</si>
  <si>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</si>
  <si>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</si>
  <si>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</si>
  <si>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</si>
  <si>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</si>
  <si>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</si>
  <si>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</si>
  <si>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</si>
  <si>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</si>
  <si>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</si>
  <si>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</si>
  <si>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</si>
  <si>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</si>
  <si>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</si>
  <si>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</si>
  <si>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</si>
  <si>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</si>
  <si>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</si>
  <si>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</si>
  <si>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</si>
  <si>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</si>
  <si>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</si>
  <si>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</si>
  <si>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</si>
  <si>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</si>
  <si>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</si>
  <si>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</si>
  <si>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</si>
  <si>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</si>
  <si>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</si>
  <si>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</si>
  <si>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</si>
  <si>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</si>
  <si>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</si>
  <si>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</si>
  <si>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</si>
  <si>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</si>
  <si>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</si>
  <si>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</si>
  <si>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</si>
  <si>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</si>
  <si>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</si>
  <si>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</si>
  <si>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</si>
  <si>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</si>
  <si>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</si>
  <si>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</si>
  <si>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</si>
  <si>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</si>
  <si>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</si>
  <si>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</si>
  <si>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</si>
  <si>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</si>
  <si>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</si>
  <si>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</si>
  <si>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</si>
  <si>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</si>
  <si>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</si>
  <si>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</si>
  <si>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</si>
  <si>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</si>
  <si>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</si>
  <si>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</si>
  <si>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</si>
  <si>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</si>
  <si>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</si>
  <si>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</si>
  <si>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</si>
  <si>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</si>
  <si>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</si>
  <si>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</si>
  <si>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</si>
  <si>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</si>
  <si>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</si>
  <si>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</si>
  <si>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</si>
  <si>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</si>
  <si>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</si>
  <si>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</si>
  <si>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</si>
  <si>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</si>
  <si>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</si>
  <si>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</si>
  <si>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</si>
  <si>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</si>
  <si>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</si>
  <si>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</si>
  <si>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</si>
  <si>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</si>
  <si>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</si>
  <si>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</si>
  <si>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</si>
  <si>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</si>
  <si>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</si>
  <si>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</si>
  <si>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</si>
  <si>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</si>
  <si>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</si>
  <si>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</si>
  <si>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</si>
  <si>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</si>
  <si>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</si>
  <si>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</si>
  <si>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</si>
  <si>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</si>
  <si>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</si>
  <si>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</si>
  <si>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</si>
  <si>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</si>
  <si>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</si>
  <si>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</si>
  <si>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</si>
  <si>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</si>
  <si>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</si>
  <si>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</si>
  <si>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</si>
  <si>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</si>
  <si>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</si>
  <si>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</si>
  <si>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</si>
  <si>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</si>
  <si>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</si>
  <si>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</si>
  <si>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</si>
  <si>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</si>
  <si>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</si>
  <si>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</si>
  <si>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</si>
  <si>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</si>
  <si>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</si>
  <si>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</si>
  <si>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</si>
  <si>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</si>
  <si>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</si>
  <si>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</si>
  <si>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</si>
  <si>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</si>
  <si>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</si>
  <si>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</si>
  <si>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</si>
  <si>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</si>
  <si>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</si>
  <si>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</si>
  <si>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</si>
  <si>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</si>
  <si>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</si>
  <si>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</si>
  <si>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</si>
  <si>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</si>
  <si>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</si>
  <si>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</si>
  <si>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</si>
  <si>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</si>
  <si>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</si>
  <si>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</si>
  <si>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</si>
  <si>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</si>
  <si>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</si>
  <si>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</si>
  <si>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</si>
  <si>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</si>
  <si>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</si>
  <si>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</si>
  <si>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</si>
  <si>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</si>
  <si>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</si>
  <si>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</si>
  <si>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</si>
  <si>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</si>
  <si>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</si>
  <si>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</si>
  <si>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</si>
  <si>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</si>
  <si>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</si>
  <si>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</si>
  <si>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</si>
  <si>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</si>
  <si>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</si>
  <si>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</si>
  <si>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</si>
  <si>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</si>
  <si>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</si>
  <si>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</si>
  <si>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</si>
  <si>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</si>
  <si>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</si>
  <si>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</si>
  <si>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</si>
  <si>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</si>
  <si>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</si>
  <si>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</si>
  <si>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</si>
  <si>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</si>
  <si>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</si>
  <si>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</si>
  <si>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</si>
  <si>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</si>
  <si>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</si>
  <si>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</si>
  <si>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</si>
  <si>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</si>
  <si>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</si>
  <si>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</si>
  <si>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</si>
  <si>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</si>
  <si>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</si>
  <si>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</si>
  <si>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</si>
  <si>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</si>
  <si>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</si>
  <si>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</si>
  <si>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</si>
  <si>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</si>
  <si>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</si>
  <si>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</si>
  <si>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</si>
  <si>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</si>
  <si>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</si>
  <si>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</si>
  <si>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</si>
  <si>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</si>
  <si>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</si>
  <si>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</si>
  <si>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</si>
  <si>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</si>
  <si>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</si>
  <si>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</si>
  <si>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</si>
  <si>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</si>
  <si>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</si>
  <si>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</si>
  <si>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</si>
  <si>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</si>
  <si>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</si>
  <si>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</si>
  <si>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</si>
  <si>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</si>
  <si>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</si>
  <si>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</si>
  <si>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</si>
  <si>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</si>
  <si>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</si>
  <si>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</si>
  <si>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</si>
  <si>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</si>
  <si>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</si>
  <si>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</si>
  <si>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</si>
  <si>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</si>
  <si>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</si>
  <si>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</si>
  <si>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</si>
  <si>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</si>
  <si>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</si>
  <si>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</si>
  <si>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</si>
  <si>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</si>
  <si>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</si>
  <si>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</si>
  <si>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</si>
  <si>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</si>
  <si>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</si>
  <si>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</si>
  <si>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</si>
  <si>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</si>
  <si>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</si>
  <si>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</si>
  <si>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</si>
  <si>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</si>
  <si>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</si>
  <si>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</si>
  <si>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</si>
  <si>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</si>
  <si>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</si>
  <si>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</si>
  <si>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</si>
  <si>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</si>
  <si>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</si>
  <si>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</si>
  <si>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</si>
  <si>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</si>
  <si>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</si>
  <si>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</si>
  <si>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</si>
  <si>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</si>
  <si>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</si>
  <si>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</si>
  <si>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</si>
  <si>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</si>
  <si>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</si>
  <si>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</si>
  <si>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</si>
  <si>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</si>
  <si>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</si>
  <si>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</si>
  <si>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</si>
  <si>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</si>
  <si>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</si>
  <si>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</si>
  <si>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</si>
  <si>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</si>
  <si>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</si>
  <si>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</si>
  <si>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</si>
  <si>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</si>
  <si>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</si>
  <si>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</si>
  <si>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</si>
  <si>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</si>
  <si>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</si>
  <si>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</si>
  <si>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</si>
  <si>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</si>
  <si>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</si>
  <si>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</si>
  <si>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</si>
  <si>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</si>
  <si>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</si>
  <si>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</si>
  <si>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</si>
  <si>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</si>
  <si>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</si>
  <si>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</si>
  <si>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</si>
  <si>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</si>
  <si>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</si>
  <si>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</si>
  <si>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</si>
  <si>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</si>
  <si>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</si>
  <si>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</si>
  <si>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</si>
  <si>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</si>
  <si>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</si>
  <si>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</si>
  <si>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</si>
  <si>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</si>
  <si>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</si>
  <si>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</si>
  <si>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</si>
  <si>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</si>
  <si>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</si>
  <si>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</si>
  <si>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</si>
  <si>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</si>
  <si>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</si>
  <si>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</si>
  <si>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</si>
  <si>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</si>
  <si>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</si>
  <si>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</si>
  <si>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</si>
  <si>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</si>
  <si>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</si>
  <si>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</si>
  <si>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</si>
  <si>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</si>
  <si>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</si>
  <si>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</si>
  <si>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</si>
  <si>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</si>
  <si>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</si>
  <si>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</si>
  <si>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</si>
  <si>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</si>
  <si>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</si>
  <si>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</si>
  <si>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</si>
  <si>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</si>
  <si>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</si>
  <si>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</si>
  <si>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</si>
  <si>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</si>
  <si>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</si>
  <si>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</si>
  <si>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</si>
  <si>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</si>
  <si>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</si>
  <si>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</si>
  <si>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</si>
  <si>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</si>
  <si>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</si>
  <si>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</si>
  <si>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</si>
  <si>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</si>
  <si>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</si>
  <si>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</si>
  <si>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</si>
  <si>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</si>
  <si>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</si>
  <si>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</si>
  <si>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</si>
  <si>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</si>
  <si>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</si>
  <si>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</si>
  <si>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</si>
  <si>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</si>
  <si>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</si>
  <si>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</si>
  <si>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</si>
  <si>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</si>
  <si>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</si>
  <si>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</si>
  <si>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</si>
  <si>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</si>
  <si>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</si>
  <si>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</si>
  <si>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</si>
  <si>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</si>
  <si>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</si>
  <si>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</si>
  <si>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</si>
  <si>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</si>
  <si>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</si>
  <si>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</si>
  <si>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</si>
  <si>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</si>
  <si>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</si>
  <si>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</si>
  <si>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</si>
  <si>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</si>
  <si>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</si>
  <si>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</si>
  <si>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</si>
  <si>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</si>
  <si>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</si>
  <si>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</si>
  <si>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</si>
  <si>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</si>
  <si>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</si>
  <si>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</si>
  <si>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</si>
  <si>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</si>
  <si>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</si>
  <si>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</si>
  <si>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</si>
  <si>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</si>
  <si>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</si>
  <si>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</si>
  <si>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</si>
  <si>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</si>
  <si>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</si>
  <si>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</si>
  <si>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</si>
  <si>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</si>
  <si>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</si>
  <si>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</si>
  <si>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</si>
  <si>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</si>
  <si>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</si>
  <si>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</si>
  <si>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</si>
  <si>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</si>
  <si>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</si>
  <si>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</si>
  <si>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</si>
  <si>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</si>
  <si>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</si>
  <si>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</si>
  <si>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</si>
  <si>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</si>
  <si>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</si>
  <si>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</si>
  <si>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</si>
  <si>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</si>
  <si>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</si>
  <si>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</si>
  <si>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</si>
  <si>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</si>
  <si>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</si>
  <si>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</si>
  <si>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</si>
  <si>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</si>
  <si>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</si>
  <si>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</si>
  <si>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</si>
  <si>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</si>
  <si>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</si>
  <si>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</si>
  <si>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</si>
  <si>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</si>
  <si>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</si>
  <si>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</si>
  <si>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</si>
  <si>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</si>
  <si>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</si>
  <si>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</si>
  <si>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</si>
  <si>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</si>
  <si>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</si>
  <si>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</si>
  <si>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</si>
  <si>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</si>
  <si>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</si>
  <si>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</si>
  <si>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</si>
  <si>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</si>
  <si>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</si>
  <si>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</si>
  <si>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</si>
  <si>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</si>
  <si>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</si>
  <si>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</si>
  <si>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</si>
  <si>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</si>
  <si>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</si>
  <si>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</si>
  <si>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</si>
  <si>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</si>
  <si>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</si>
  <si>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</si>
  <si>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</si>
  <si>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</si>
  <si>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</si>
  <si>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</si>
  <si>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</si>
  <si>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</si>
  <si>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</si>
  <si>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</si>
  <si>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</si>
  <si>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</si>
  <si>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</si>
  <si>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</si>
  <si>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</si>
  <si>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</si>
  <si>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</si>
  <si>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</si>
  <si>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</si>
  <si>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</si>
  <si>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</si>
  <si>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</si>
  <si>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</si>
  <si>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</si>
  <si>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</si>
  <si>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</si>
  <si>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</si>
  <si>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</si>
  <si>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</si>
  <si>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</si>
  <si>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</si>
  <si>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</si>
  <si>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</si>
  <si>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</si>
  <si>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</si>
  <si>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</si>
  <si>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</si>
  <si>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</si>
  <si>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</si>
  <si>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</si>
  <si>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</si>
  <si>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</si>
  <si>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</si>
  <si>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</si>
  <si>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</si>
  <si>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</si>
  <si>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</si>
  <si>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</si>
  <si>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</si>
  <si>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</si>
  <si>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</si>
  <si>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</si>
  <si>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</si>
  <si>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</si>
  <si>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</si>
  <si>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</si>
  <si>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</si>
  <si>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</si>
  <si>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</si>
  <si>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</si>
  <si>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</si>
  <si>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</si>
  <si>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</si>
  <si>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</si>
  <si>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</si>
  <si>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</si>
  <si>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</si>
  <si>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</si>
  <si>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</si>
  <si>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</si>
  <si>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</si>
  <si>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</si>
  <si>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</si>
  <si>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</si>
  <si>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</si>
  <si>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</si>
  <si>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</si>
  <si>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</si>
  <si>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</si>
  <si>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</si>
  <si>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</si>
  <si>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</si>
  <si>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</si>
  <si>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</si>
  <si>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</si>
  <si>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</si>
  <si>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</si>
  <si>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</si>
  <si>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</si>
  <si>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</si>
  <si>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</si>
  <si>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</si>
  <si>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</si>
  <si>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</si>
  <si>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</si>
  <si>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</si>
  <si>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</si>
  <si>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</si>
  <si>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</si>
  <si>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</si>
  <si>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</si>
  <si>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</si>
  <si>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</si>
  <si>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</si>
  <si>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</si>
  <si>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</si>
  <si>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</si>
  <si>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</si>
  <si>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</si>
  <si>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</si>
  <si>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</si>
  <si>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</si>
  <si>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</si>
  <si>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</si>
  <si>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</si>
  <si>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</si>
  <si>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</si>
  <si>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</si>
  <si>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</si>
  <si>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</si>
  <si>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</si>
  <si>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</si>
  <si>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</si>
  <si>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</si>
  <si>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</si>
  <si>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</si>
  <si>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</si>
  <si>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</si>
  <si>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</si>
  <si>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</si>
  <si>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</si>
  <si>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</si>
  <si>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</si>
  <si>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</si>
  <si>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</si>
  <si>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</si>
  <si>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</si>
  <si>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</si>
  <si>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</si>
  <si>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</si>
  <si>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</si>
  <si>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</si>
  <si>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</si>
  <si>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</si>
  <si>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</si>
  <si>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</si>
  <si>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</si>
  <si>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</si>
  <si>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</si>
  <si>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</si>
  <si>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</si>
  <si>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</si>
  <si>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</si>
  <si>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</si>
  <si>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</si>
  <si>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</si>
  <si>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</si>
  <si>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</si>
  <si>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</si>
  <si>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</si>
  <si>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</si>
  <si>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</si>
  <si>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</si>
  <si>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</si>
  <si>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</si>
  <si>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</si>
  <si>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</si>
  <si>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</si>
  <si>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</si>
  <si>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</si>
  <si>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</si>
  <si>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</si>
  <si>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</si>
  <si>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</si>
  <si>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</si>
  <si>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</si>
  <si>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</si>
  <si>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</si>
  <si>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</si>
  <si>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</si>
  <si>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</si>
  <si>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</si>
  <si>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</si>
  <si>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</si>
  <si>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</si>
  <si>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</si>
  <si>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</si>
  <si>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</si>
  <si>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</si>
  <si>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</si>
  <si>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</si>
  <si>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</si>
  <si>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</si>
  <si>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</si>
  <si>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</si>
  <si>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</si>
  <si>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</si>
  <si>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</si>
  <si>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</si>
  <si>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</si>
  <si>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</si>
  <si>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</si>
  <si>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</si>
  <si>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</si>
  <si>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</si>
  <si>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</si>
  <si>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</si>
  <si>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</si>
  <si>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</si>
  <si>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</si>
  <si>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</si>
  <si>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</si>
  <si>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</si>
  <si>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</si>
  <si>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</si>
  <si>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</si>
  <si>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</si>
  <si>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</si>
  <si>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</si>
  <si>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</si>
  <si>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</si>
  <si>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</si>
  <si>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</si>
  <si>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</si>
  <si>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</si>
  <si>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</si>
  <si>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</si>
  <si>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</si>
  <si>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</si>
  <si>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</si>
  <si>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</si>
  <si>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</si>
  <si>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</si>
  <si>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</si>
  <si>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</si>
  <si>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</si>
  <si>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</si>
  <si>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</si>
  <si>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</si>
  <si>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</si>
  <si>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</si>
  <si>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</si>
  <si>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</si>
  <si>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</si>
  <si>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</si>
  <si>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</si>
  <si>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</si>
  <si>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</si>
  <si>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</si>
  <si>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</si>
  <si>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</si>
  <si>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</si>
  <si>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</si>
  <si>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</si>
  <si>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</si>
  <si>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</si>
  <si>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</si>
  <si>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</si>
  <si>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</si>
  <si>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</si>
  <si>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</si>
  <si>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</si>
  <si>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</si>
  <si>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</si>
  <si>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</si>
  <si>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</si>
  <si>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</si>
  <si>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</si>
  <si>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</si>
  <si>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</si>
  <si>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</si>
  <si>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</si>
  <si>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</si>
  <si>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</si>
  <si>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</si>
  <si>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</si>
  <si>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</si>
  <si>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</si>
  <si>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</si>
  <si>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</si>
  <si>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</si>
  <si>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</si>
  <si>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</si>
  <si>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</si>
  <si>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</si>
  <si>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</si>
  <si>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</si>
  <si>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</si>
  <si>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</si>
  <si>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</si>
  <si>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</si>
  <si>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</si>
  <si>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</si>
  <si>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</si>
  <si>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</si>
  <si>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</si>
  <si>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</si>
  <si>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</si>
  <si>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</si>
  <si>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</si>
  <si>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</si>
  <si>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</si>
  <si>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</si>
  <si>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</si>
  <si>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</si>
  <si>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</si>
  <si>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</si>
  <si>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</si>
  <si>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</si>
  <si>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</si>
  <si>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</si>
  <si>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</si>
  <si>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</si>
  <si>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</si>
  <si>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</si>
  <si>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</si>
  <si>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</si>
  <si>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</si>
  <si>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</si>
  <si>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</si>
  <si>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</si>
  <si>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</si>
  <si>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</si>
  <si>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</si>
  <si>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</si>
  <si>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</si>
  <si>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</si>
  <si>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</si>
  <si>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</si>
  <si>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</si>
  <si>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</si>
  <si>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</si>
  <si>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</si>
  <si>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</si>
  <si>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</si>
  <si>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</si>
  <si>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</si>
  <si>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</si>
  <si>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</si>
  <si>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</si>
  <si>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</si>
  <si>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</si>
  <si>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</si>
  <si>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</si>
  <si>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</si>
  <si>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</si>
  <si>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</si>
  <si>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</si>
  <si>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</si>
  <si>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</si>
  <si>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</si>
  <si>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</si>
  <si>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</si>
  <si>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</si>
  <si>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</si>
  <si>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</si>
  <si>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</si>
  <si>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</si>
  <si>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</si>
  <si>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</si>
  <si>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</si>
  <si>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</si>
  <si>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</si>
  <si>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</si>
  <si>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</si>
  <si>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</si>
  <si>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</si>
  <si>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</si>
  <si>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</si>
  <si>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</si>
  <si>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</si>
  <si>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</si>
  <si>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</si>
  <si>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</si>
  <si>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</si>
  <si>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</si>
  <si>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</si>
  <si>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</si>
  <si>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</si>
  <si>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</si>
  <si>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</si>
  <si>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</si>
  <si>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</si>
  <si>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</si>
  <si>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</si>
  <si>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</si>
  <si>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</si>
  <si>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</si>
  <si>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</si>
  <si>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</si>
  <si>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</si>
  <si>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</si>
  <si>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</si>
  <si>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</si>
  <si>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</si>
  <si>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</si>
  <si>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</si>
  <si>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</si>
  <si>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</si>
  <si>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</si>
  <si>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</si>
  <si>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</si>
  <si>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</si>
  <si>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</si>
  <si>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</si>
  <si>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</si>
  <si>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</si>
  <si>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</si>
  <si>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</si>
  <si>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</si>
  <si>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</si>
  <si>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</si>
  <si>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</si>
  <si>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</si>
  <si>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</si>
  <si>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</si>
  <si>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</si>
  <si>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</si>
  <si>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</si>
  <si>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</si>
  <si>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</si>
  <si>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</si>
  <si>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</si>
  <si>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</si>
  <si>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</si>
  <si>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</si>
  <si>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</si>
  <si>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</si>
  <si>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</si>
  <si>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</si>
  <si>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</si>
  <si>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</si>
  <si>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</si>
  <si>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</si>
  <si>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</si>
  <si>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</si>
  <si>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</si>
  <si>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</si>
  <si>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</si>
  <si>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</si>
  <si>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</si>
  <si>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</si>
  <si>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</si>
  <si>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</si>
  <si>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</si>
  <si>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</si>
  <si>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</si>
  <si>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</si>
  <si>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</si>
  <si>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</si>
  <si>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</si>
  <si>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</si>
  <si>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</si>
  <si>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</si>
  <si>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</si>
  <si>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</si>
  <si>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</si>
  <si>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</si>
  <si>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</si>
  <si>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</si>
  <si>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</si>
  <si>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</si>
  <si>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</si>
  <si>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</si>
  <si>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</si>
  <si>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</si>
  <si>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</si>
  <si>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</si>
  <si>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</si>
  <si>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</si>
  <si>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</si>
  <si>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</si>
  <si>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</si>
  <si>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</si>
  <si>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</si>
  <si>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</si>
  <si>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</si>
  <si>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</si>
  <si>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</si>
  <si>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</si>
  <si>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</si>
  <si>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</si>
  <si>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</si>
  <si>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</si>
  <si>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</si>
  <si>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</si>
  <si>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</si>
  <si>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</si>
  <si>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</si>
  <si>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</si>
  <si>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</si>
  <si>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</si>
  <si>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</si>
  <si>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</si>
  <si>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</si>
  <si>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</si>
  <si>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</si>
  <si>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</si>
  <si>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</si>
  <si>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</si>
  <si>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</si>
  <si>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</si>
  <si>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</si>
  <si>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</si>
  <si>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</si>
  <si>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</si>
  <si>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</si>
  <si>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</si>
  <si>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</si>
  <si>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</si>
  <si>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</si>
  <si>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</si>
  <si>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</si>
  <si>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</si>
  <si>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</si>
  <si>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</si>
  <si>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</si>
  <si>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</si>
  <si>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</si>
  <si>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</si>
  <si>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</si>
  <si>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</si>
  <si>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</si>
  <si>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</si>
  <si>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</si>
  <si>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</si>
  <si>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</si>
  <si>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</si>
  <si>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</si>
  <si>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</si>
  <si>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</si>
  <si>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</si>
  <si>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</si>
  <si>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</si>
  <si>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</si>
  <si>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</si>
  <si>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</si>
  <si>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</si>
  <si>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</si>
  <si>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</si>
  <si>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</si>
  <si>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</si>
  <si>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</si>
  <si>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</si>
  <si>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</si>
  <si>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</si>
  <si>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</si>
  <si>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</si>
  <si>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</si>
  <si>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</si>
  <si>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</si>
  <si>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</si>
  <si>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</si>
  <si>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</si>
  <si>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</si>
  <si>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</si>
  <si>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</si>
  <si>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</si>
  <si>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</si>
  <si>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</si>
  <si>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</si>
  <si>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</si>
  <si>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</si>
  <si>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</si>
  <si>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</si>
  <si>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</si>
  <si>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</si>
  <si>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</si>
  <si>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</si>
  <si>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</si>
  <si>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</si>
  <si>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</si>
  <si>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</si>
  <si>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</si>
  <si>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</si>
  <si>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</si>
  <si>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</si>
  <si>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</si>
  <si>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</si>
  <si>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</si>
  <si>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</si>
  <si>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</si>
  <si>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</si>
  <si>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</si>
  <si>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</si>
  <si>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</si>
  <si>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</si>
  <si>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</si>
  <si>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</si>
  <si>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</si>
  <si>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</si>
  <si>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</si>
  <si>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</si>
  <si>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</si>
  <si>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</si>
  <si>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</si>
  <si>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</si>
  <si>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</si>
  <si>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</si>
  <si>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</si>
  <si>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</si>
  <si>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</si>
  <si>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</si>
  <si>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</si>
  <si>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</si>
  <si>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</si>
  <si>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</si>
  <si>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</si>
  <si>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</si>
  <si>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</si>
  <si>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</si>
  <si>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</si>
  <si>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</si>
  <si>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</si>
  <si>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</si>
  <si>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</si>
  <si>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</si>
  <si>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</si>
  <si>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</si>
  <si>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</si>
  <si>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</si>
  <si>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</si>
  <si>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</si>
  <si>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</si>
  <si>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</si>
  <si>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</si>
  <si>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</si>
  <si>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</si>
  <si>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</si>
  <si>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</si>
  <si>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</si>
  <si>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</si>
  <si>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</si>
  <si>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</si>
  <si>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</si>
  <si>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</si>
  <si>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</si>
  <si>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</si>
  <si>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</si>
  <si>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</si>
  <si>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</si>
  <si>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</si>
  <si>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</si>
  <si>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</si>
  <si>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</si>
  <si>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</si>
  <si>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</si>
  <si>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</si>
  <si>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</si>
  <si>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</si>
  <si>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</si>
  <si>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</si>
  <si>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</si>
  <si>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</si>
  <si>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</si>
  <si>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</si>
  <si>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</si>
  <si>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</si>
  <si>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</si>
  <si>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</si>
  <si>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</si>
  <si>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</si>
  <si>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</si>
  <si>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</si>
  <si>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</si>
  <si>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</si>
  <si>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</si>
  <si>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</si>
  <si>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</si>
  <si>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</si>
  <si>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</si>
  <si>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</si>
  <si>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</si>
  <si>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</si>
  <si>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</si>
  <si>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</si>
  <si>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</si>
  <si>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</si>
  <si>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</si>
  <si>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</si>
  <si>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</si>
  <si>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</si>
  <si>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</si>
  <si>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</si>
  <si>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</si>
  <si>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</si>
  <si>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</si>
  <si>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</si>
  <si>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</si>
  <si>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</si>
  <si>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</si>
  <si>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</si>
  <si>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</si>
  <si>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</si>
  <si>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</si>
  <si>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</si>
  <si>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</si>
  <si>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</si>
  <si>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</si>
  <si>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</si>
  <si>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</si>
  <si>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</si>
  <si>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</si>
  <si>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</si>
  <si>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</si>
  <si>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</si>
  <si>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</si>
  <si>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</si>
  <si>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</si>
  <si>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</si>
  <si>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</si>
  <si>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</si>
  <si>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</si>
  <si>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</si>
  <si>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</si>
  <si>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</si>
  <si>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</si>
  <si>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</si>
  <si>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</si>
  <si>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</si>
  <si>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</si>
  <si>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</si>
  <si>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</si>
  <si>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</si>
  <si>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</si>
  <si>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</si>
  <si>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</si>
  <si>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</si>
  <si>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</si>
  <si>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</si>
  <si>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</si>
  <si>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</si>
  <si>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</si>
  <si>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</si>
  <si>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</si>
  <si>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</si>
  <si>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</si>
  <si>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</si>
  <si>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</si>
  <si>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</si>
  <si>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</si>
  <si>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</si>
  <si>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</si>
  <si>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</si>
  <si>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</si>
  <si>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</si>
  <si>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</si>
  <si>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</si>
  <si>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</si>
  <si>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</si>
  <si>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</si>
  <si>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</si>
  <si>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</si>
  <si>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</si>
  <si>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</si>
  <si>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</si>
  <si>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</si>
  <si>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</si>
  <si>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</si>
  <si>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</si>
  <si>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</si>
  <si>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</si>
  <si>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</si>
  <si>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</si>
  <si>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</si>
  <si>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</si>
  <si>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</si>
  <si>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</si>
  <si>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</si>
  <si>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</si>
  <si>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</si>
  <si>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</si>
  <si>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</si>
  <si>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</si>
  <si>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</si>
  <si>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</si>
  <si>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</si>
  <si>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</si>
  <si>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</si>
  <si>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</si>
  <si>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</si>
  <si>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</si>
  <si>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</si>
  <si>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</si>
  <si>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</si>
  <si>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</si>
  <si>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</si>
  <si>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</si>
  <si>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</si>
  <si>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</si>
  <si>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</si>
  <si>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</si>
  <si>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</si>
  <si>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</si>
  <si>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</si>
  <si>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</si>
  <si>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</si>
  <si>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</si>
  <si>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</si>
  <si>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</si>
  <si>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</si>
  <si>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</si>
  <si>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</si>
  <si>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</si>
  <si>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</si>
  <si>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</si>
  <si>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</si>
  <si>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</si>
  <si>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</si>
  <si>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</si>
  <si>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</si>
  <si>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</si>
  <si>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</si>
  <si>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</si>
  <si>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</si>
  <si>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</si>
  <si>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</si>
  <si>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</si>
  <si>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</si>
  <si>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</si>
  <si>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</si>
  <si>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</si>
  <si>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</si>
  <si>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</si>
  <si>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</si>
  <si>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</si>
  <si>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</si>
  <si>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</si>
  <si>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</si>
  <si>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</si>
  <si>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</si>
  <si>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</si>
  <si>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</si>
  <si>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</si>
  <si>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</si>
  <si>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</si>
  <si>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</si>
  <si>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</si>
  <si>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</si>
  <si>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</si>
  <si>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</si>
  <si>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</si>
  <si>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</si>
  <si>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</si>
  <si>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</si>
  <si>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</si>
  <si>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</si>
  <si>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</si>
  <si>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</si>
  <si>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</si>
  <si>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</si>
  <si>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</si>
  <si>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</si>
  <si>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</si>
  <si>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</si>
  <si>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</si>
  <si>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</si>
  <si>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</si>
  <si>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</si>
  <si>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</si>
  <si>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</si>
  <si>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</si>
  <si>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</si>
  <si>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</si>
  <si>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</si>
  <si>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</si>
  <si>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</si>
  <si>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</si>
  <si>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</si>
  <si>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</si>
  <si>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</si>
  <si>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</si>
  <si>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</si>
  <si>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</si>
  <si>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</si>
  <si>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</si>
  <si>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</si>
  <si>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</si>
  <si>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</si>
  <si>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</si>
  <si>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</si>
  <si>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</si>
  <si>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</si>
  <si>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</si>
  <si>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</si>
  <si>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</si>
  <si>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</si>
  <si>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</si>
  <si>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</si>
  <si>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</si>
  <si>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</si>
  <si>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</si>
  <si>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</si>
  <si>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</si>
  <si>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</si>
  <si>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</si>
  <si>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</si>
  <si>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</si>
  <si>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</si>
  <si>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</si>
  <si>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</si>
  <si>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</si>
  <si>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</si>
  <si>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</si>
  <si>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</si>
  <si>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</si>
  <si>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</si>
  <si>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</si>
  <si>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</si>
  <si>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</si>
  <si>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</si>
  <si>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</si>
  <si>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</si>
  <si>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</si>
  <si>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</si>
  <si>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</si>
  <si>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</si>
  <si>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</si>
  <si>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</si>
  <si>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</si>
  <si>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</si>
  <si>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</si>
  <si>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</si>
  <si>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</si>
  <si>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</si>
  <si>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</si>
  <si>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</si>
  <si>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</si>
  <si>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</si>
  <si>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</si>
  <si>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</si>
  <si>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</si>
  <si>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</si>
  <si>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</si>
  <si>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</si>
  <si>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</si>
  <si>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</si>
  <si>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</si>
  <si>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</si>
  <si>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</si>
  <si>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</si>
  <si>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</si>
  <si>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</si>
  <si>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</si>
  <si>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</si>
  <si>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</si>
  <si>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</si>
  <si>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</si>
  <si>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</si>
  <si>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</si>
  <si>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</si>
  <si>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</si>
  <si>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</si>
  <si>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</si>
  <si>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</si>
  <si>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</si>
  <si>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</si>
  <si>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</si>
  <si>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</si>
  <si>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</si>
  <si>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</si>
  <si>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</si>
  <si>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</si>
  <si>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</si>
  <si>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</si>
  <si>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</si>
  <si>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</si>
  <si>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</si>
  <si>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</si>
  <si>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</si>
  <si>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</si>
  <si>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</si>
  <si>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</si>
  <si>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</si>
  <si>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</si>
  <si>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</si>
  <si>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</si>
  <si>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</si>
  <si>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</si>
  <si>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</si>
  <si>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</si>
  <si>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</si>
  <si>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</si>
  <si>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</si>
  <si>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</si>
  <si>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</si>
  <si>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</si>
  <si>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</si>
  <si>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</si>
  <si>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</si>
  <si>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</si>
  <si>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</si>
  <si>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</si>
  <si>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</si>
  <si>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</si>
  <si>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</si>
  <si>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</si>
  <si>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</si>
  <si>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</si>
  <si>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</si>
  <si>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</si>
  <si>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</si>
  <si>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</si>
  <si>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</si>
  <si>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</si>
  <si>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</si>
  <si>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</si>
  <si>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</si>
  <si>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</si>
  <si>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</si>
  <si>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</si>
  <si>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</si>
  <si>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</si>
  <si>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</si>
  <si>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</si>
  <si>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</si>
  <si>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</si>
  <si>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</si>
  <si>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</si>
  <si>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</si>
  <si>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</si>
  <si>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</si>
  <si>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</si>
  <si>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</si>
  <si>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</si>
  <si>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</si>
  <si>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</si>
  <si>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</si>
  <si>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</si>
  <si>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</si>
  <si>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</si>
  <si>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</si>
  <si>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</si>
  <si>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</si>
  <si>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</si>
  <si>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</si>
  <si>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</si>
  <si>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</si>
  <si>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</si>
  <si>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</si>
  <si>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</si>
  <si>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</si>
  <si>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</si>
  <si>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</si>
  <si>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</si>
  <si>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</si>
  <si>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</si>
  <si>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</si>
  <si>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</si>
  <si>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</si>
  <si>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</si>
  <si>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</si>
  <si>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</si>
  <si>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</si>
  <si>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</si>
  <si>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</si>
  <si>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</si>
  <si>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</si>
  <si>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</si>
  <si>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</si>
  <si>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</si>
  <si>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</si>
  <si>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</si>
  <si>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</si>
  <si>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</si>
  <si>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</si>
  <si>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</si>
  <si>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</si>
  <si>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</si>
  <si>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</si>
  <si>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</si>
  <si>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</si>
  <si>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</si>
  <si>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</si>
  <si>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</si>
  <si>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</si>
  <si>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</si>
  <si>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</si>
  <si>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</si>
  <si>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</si>
  <si>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</si>
  <si>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</si>
  <si>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</si>
  <si>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</si>
  <si>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</si>
  <si>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</si>
  <si>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</si>
  <si>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</si>
  <si>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</si>
  <si>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</si>
  <si>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</si>
  <si>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</si>
  <si>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</si>
  <si>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</si>
  <si>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</si>
  <si>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</si>
  <si>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</si>
  <si>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</si>
  <si>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</si>
  <si>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</si>
  <si>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</si>
  <si>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</si>
  <si>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</si>
  <si>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</si>
  <si>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</si>
  <si>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</si>
  <si>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</si>
  <si>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</si>
  <si>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</si>
  <si>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</si>
  <si>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</si>
  <si>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</si>
  <si>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</si>
  <si>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</si>
  <si>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</si>
  <si>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</si>
  <si>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</si>
  <si>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</si>
  <si>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</si>
  <si>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</si>
  <si>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</si>
  <si>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</si>
  <si>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</si>
  <si>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</si>
  <si>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</si>
  <si>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</si>
  <si>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</si>
  <si>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</si>
  <si>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</si>
  <si>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</si>
  <si>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</si>
  <si>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</si>
  <si>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</si>
  <si>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</si>
  <si>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</si>
  <si>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</si>
  <si>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</si>
  <si>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</si>
  <si>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</si>
  <si>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</si>
  <si>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</si>
  <si>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</si>
  <si>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</si>
  <si>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</si>
  <si>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</si>
  <si>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</si>
  <si>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</si>
  <si>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</si>
  <si>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</si>
  <si>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</si>
  <si>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</si>
  <si>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</si>
  <si>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</si>
  <si>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</si>
  <si>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</si>
  <si>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</si>
  <si>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</si>
  <si>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</si>
  <si>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</si>
  <si>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</si>
  <si>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</si>
  <si>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</si>
  <si>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</si>
  <si>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</si>
  <si>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</si>
  <si>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</si>
  <si>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</si>
  <si>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</si>
  <si>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</si>
  <si>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</si>
  <si>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</si>
  <si>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</si>
  <si>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</si>
  <si>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</si>
  <si>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</si>
  <si>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</si>
  <si>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</si>
  <si>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</si>
  <si>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</si>
  <si>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</si>
  <si>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</si>
  <si>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</si>
  <si>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</si>
  <si>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</si>
  <si>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</si>
  <si>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</si>
  <si>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</si>
  <si>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</si>
  <si>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</si>
  <si>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</si>
  <si>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</si>
  <si>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</si>
  <si>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</si>
  <si>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</si>
  <si>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</si>
  <si>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</si>
  <si>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</si>
  <si>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</si>
  <si>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</si>
  <si>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</si>
  <si>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</si>
  <si>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</si>
  <si>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</si>
  <si>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</si>
  <si>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</si>
  <si>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</si>
  <si>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</si>
  <si>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</si>
  <si>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</si>
  <si>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</si>
  <si>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</si>
  <si>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</si>
  <si>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</si>
  <si>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</si>
  <si>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</si>
  <si>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</si>
  <si>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</si>
  <si>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</si>
  <si>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</si>
  <si>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</si>
  <si>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</si>
  <si>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</si>
  <si>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</si>
  <si>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</si>
  <si>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</si>
  <si>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</si>
  <si>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</si>
  <si>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</si>
  <si>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</si>
  <si>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</si>
  <si>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</si>
  <si>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</si>
  <si>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</si>
  <si>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</si>
  <si>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</si>
  <si>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</si>
  <si>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</si>
  <si>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</si>
  <si>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</si>
  <si>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</si>
  <si>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</si>
  <si>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</si>
  <si>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</si>
  <si>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</si>
  <si>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</si>
  <si>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</si>
  <si>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</si>
  <si>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</si>
  <si>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</si>
  <si>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</si>
  <si>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</si>
  <si>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</si>
  <si>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</si>
  <si>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</si>
  <si>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</si>
  <si>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</si>
  <si>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</si>
  <si>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</si>
  <si>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</si>
  <si>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</si>
  <si>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</si>
  <si>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</si>
  <si>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</si>
  <si>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</si>
  <si>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</si>
  <si>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</si>
  <si>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</si>
  <si>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</si>
  <si>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</si>
  <si>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</si>
  <si>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</si>
  <si>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</si>
  <si>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</si>
  <si>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</si>
  <si>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</si>
  <si>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</si>
  <si>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</si>
  <si>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</si>
  <si>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</si>
  <si>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</si>
  <si>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</si>
  <si>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</si>
  <si>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</si>
  <si>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</si>
  <si>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</si>
  <si>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</si>
  <si>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</si>
  <si>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</si>
  <si>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</si>
  <si>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</si>
  <si>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</si>
  <si>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</si>
  <si>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</si>
  <si>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</si>
  <si>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</si>
  <si>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</si>
  <si>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</si>
  <si>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</si>
  <si>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</si>
  <si>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</si>
  <si>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</si>
  <si>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</si>
  <si>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</si>
  <si>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</si>
  <si>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</si>
  <si>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</si>
  <si>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</si>
  <si>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</si>
  <si>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</si>
  <si>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</si>
  <si>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</si>
  <si>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</si>
  <si>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</si>
  <si>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</si>
  <si>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</si>
  <si>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</si>
  <si>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</si>
  <si>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</si>
  <si>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</si>
  <si>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</si>
  <si>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</si>
  <si>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</si>
  <si>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</si>
  <si>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</si>
  <si>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</si>
  <si>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</si>
  <si>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</si>
  <si>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</si>
  <si>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</si>
  <si>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</si>
  <si>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</si>
  <si>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</si>
  <si>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</si>
  <si>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</si>
  <si>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</si>
  <si>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</si>
  <si>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</si>
  <si>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</si>
  <si>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</si>
  <si>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</si>
  <si>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</si>
  <si>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</si>
  <si>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</si>
  <si>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</si>
  <si>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</si>
  <si>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</si>
  <si>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</si>
  <si>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</si>
  <si>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</si>
  <si>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</si>
  <si>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</si>
  <si>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</si>
  <si>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</si>
  <si>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</si>
  <si>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</si>
  <si>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</si>
  <si>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</si>
  <si>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</si>
  <si>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</si>
  <si>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</si>
  <si>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</si>
  <si>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</si>
  <si>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</si>
  <si>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</si>
  <si>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</si>
  <si>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</si>
  <si>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</si>
  <si>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</si>
  <si>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</si>
  <si>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</si>
  <si>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</si>
  <si>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</si>
  <si>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</si>
  <si>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</si>
  <si>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</si>
  <si>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</si>
  <si>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</si>
  <si>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</si>
  <si>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</si>
  <si>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</si>
  <si>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</si>
  <si>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</si>
  <si>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</si>
  <si>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</si>
  <si>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</si>
  <si>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</si>
  <si>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</si>
  <si>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</si>
  <si>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</si>
  <si>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</si>
  <si>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</si>
  <si>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</si>
  <si>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</si>
  <si>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</si>
  <si>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</si>
  <si>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</si>
  <si>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</si>
  <si>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</si>
  <si>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</si>
  <si>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</si>
  <si>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</si>
  <si>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</si>
  <si>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</si>
  <si>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</si>
  <si>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</si>
  <si>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</si>
  <si>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</si>
  <si>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</si>
  <si>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</si>
  <si>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</si>
  <si>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</si>
  <si>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</si>
  <si>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</si>
  <si>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</si>
  <si>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</si>
  <si>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</si>
  <si>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</si>
  <si>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</si>
  <si>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</si>
  <si>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</si>
  <si>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</si>
  <si>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</si>
  <si>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</si>
  <si>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</si>
  <si>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</si>
  <si>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</si>
  <si>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</si>
  <si>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</si>
  <si>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</si>
  <si>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</si>
  <si>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</si>
  <si>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</si>
  <si>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</si>
  <si>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</si>
  <si>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</si>
  <si>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</si>
  <si>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</si>
  <si>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</si>
  <si>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</si>
  <si>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</si>
  <si>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</si>
  <si>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</si>
  <si>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</si>
  <si>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</si>
  <si>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</si>
  <si>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</si>
  <si>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</si>
  <si>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</si>
  <si>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</si>
  <si>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</si>
  <si>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</si>
  <si>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</si>
  <si>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</si>
  <si>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</si>
  <si>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</si>
  <si>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</si>
  <si>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</si>
  <si>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</si>
  <si>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</si>
  <si>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</si>
  <si>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</si>
  <si>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</si>
  <si>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</si>
  <si>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</si>
  <si>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</si>
  <si>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</si>
  <si>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</si>
  <si>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</si>
  <si>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</si>
  <si>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</si>
  <si>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</si>
  <si>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</si>
  <si>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</si>
  <si>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</si>
  <si>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</si>
  <si>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</si>
  <si>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</si>
  <si>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</si>
  <si>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</si>
  <si>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</si>
  <si>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</si>
  <si>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</si>
  <si>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</si>
  <si>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</si>
  <si>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</si>
  <si>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</si>
  <si>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</si>
  <si>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</si>
  <si>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</si>
  <si>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</si>
  <si>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</si>
  <si>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</si>
  <si>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</si>
  <si>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</si>
  <si>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</si>
  <si>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</si>
  <si>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</si>
  <si>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</si>
  <si>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</si>
  <si>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</si>
  <si>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</si>
  <si>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</si>
  <si>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</si>
  <si>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</si>
  <si>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</si>
  <si>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</si>
  <si>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</si>
  <si>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</si>
  <si>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</si>
  <si>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</si>
  <si>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</si>
  <si>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</si>
  <si>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</si>
  <si>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</si>
  <si>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</si>
  <si>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</si>
  <si>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</si>
  <si>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</si>
  <si>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</si>
  <si>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</si>
  <si>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</si>
  <si>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</si>
  <si>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</si>
  <si>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</si>
  <si>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</si>
  <si>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</si>
  <si>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</si>
  <si>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</si>
  <si>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</si>
  <si>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</si>
  <si>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</si>
  <si>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</si>
  <si>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</si>
  <si>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</si>
  <si>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</si>
  <si>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</si>
  <si>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</si>
  <si>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</si>
  <si>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</si>
  <si>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</si>
  <si>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</si>
  <si>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</si>
  <si>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</si>
  <si>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</si>
  <si>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</si>
  <si>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</si>
  <si>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</si>
  <si>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</si>
  <si>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</si>
  <si>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</si>
  <si>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</si>
  <si>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</si>
  <si>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</si>
  <si>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</si>
  <si>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</si>
  <si>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</si>
  <si>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</si>
  <si>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</si>
  <si>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</si>
  <si>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</si>
  <si>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</si>
  <si>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</si>
  <si>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</si>
  <si>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</si>
  <si>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</si>
  <si>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</si>
  <si>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</si>
  <si>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</si>
  <si>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</si>
  <si>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</si>
  <si>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</si>
  <si>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</si>
  <si>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</si>
  <si>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</si>
  <si>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</si>
  <si>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</si>
  <si>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</si>
  <si>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</si>
  <si>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</si>
  <si>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</si>
  <si>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</si>
  <si>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</si>
  <si>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</si>
  <si>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</si>
  <si>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</si>
  <si>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</si>
  <si>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</si>
  <si>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</si>
  <si>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</si>
  <si>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</si>
  <si>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</si>
  <si>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</si>
  <si>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</si>
  <si>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</si>
  <si>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</si>
  <si>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</si>
  <si>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</si>
  <si>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</si>
  <si>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</si>
  <si>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</si>
  <si>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</si>
  <si>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</si>
  <si>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</si>
  <si>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</si>
  <si>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</si>
  <si>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</si>
  <si>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</si>
  <si>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</si>
  <si>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</si>
  <si>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</si>
  <si>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</si>
  <si>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</si>
  <si>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</si>
  <si>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</si>
  <si>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</si>
  <si>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</si>
  <si>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</si>
  <si>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</si>
  <si>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</si>
  <si>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</si>
  <si>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</si>
  <si>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</si>
  <si>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</si>
  <si>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</si>
  <si>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</si>
  <si>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</si>
  <si>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</si>
  <si>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</si>
  <si>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</si>
  <si>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</si>
  <si>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</si>
  <si>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</si>
  <si>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</si>
  <si>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</si>
  <si>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</si>
  <si>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</si>
  <si>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</si>
  <si>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</si>
  <si>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</si>
  <si>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</si>
  <si>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</si>
  <si>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</si>
  <si>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</si>
  <si>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</si>
  <si>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</si>
  <si>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</si>
  <si>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</si>
  <si>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</si>
  <si>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</si>
  <si>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</si>
  <si>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</si>
  <si>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</si>
  <si>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</si>
  <si>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</si>
  <si>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</si>
  <si>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</si>
  <si>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</si>
  <si>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</si>
  <si>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</si>
  <si>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</si>
  <si>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</si>
  <si>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</si>
  <si>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</si>
  <si>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</si>
  <si>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</si>
  <si>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</si>
  <si>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</si>
  <si>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</si>
  <si>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</si>
  <si>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</si>
  <si>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</si>
  <si>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</si>
  <si>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</si>
  <si>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</si>
  <si>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</si>
  <si>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</si>
  <si>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</si>
  <si>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</si>
  <si>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</si>
  <si>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</si>
  <si>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</si>
  <si>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</si>
  <si>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</si>
  <si>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</si>
  <si>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</si>
  <si>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</si>
  <si>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</si>
  <si>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</si>
  <si>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</si>
  <si>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</si>
  <si>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</si>
  <si>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</si>
  <si>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</si>
  <si>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</si>
  <si>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</si>
  <si>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</si>
  <si>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</si>
  <si>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</si>
  <si>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</si>
  <si>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</si>
  <si>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</si>
  <si>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</si>
  <si>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</si>
  <si>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</si>
  <si>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</si>
  <si>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</si>
  <si>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</si>
  <si>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</si>
  <si>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</si>
  <si>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</si>
  <si>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</si>
  <si>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</si>
  <si>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</si>
  <si>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</si>
  <si>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</si>
  <si>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</si>
  <si>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</si>
  <si>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</si>
  <si>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</si>
  <si>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</si>
  <si>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</si>
  <si>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</si>
  <si>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</si>
  <si>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</si>
  <si>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</si>
  <si>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</si>
  <si>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</si>
  <si>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</si>
  <si>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</si>
  <si>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</si>
  <si>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</si>
  <si>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</si>
  <si>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</si>
  <si>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</si>
  <si>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</si>
  <si>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</si>
  <si>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</si>
  <si>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</si>
  <si>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</si>
  <si>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</si>
  <si>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</si>
  <si>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</si>
  <si>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</si>
  <si>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</si>
  <si>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</si>
  <si>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</si>
  <si>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</si>
  <si>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</si>
  <si>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</si>
  <si>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</si>
  <si>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</si>
  <si>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</si>
  <si>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</si>
  <si>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</si>
  <si>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</si>
  <si>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</si>
  <si>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</si>
  <si>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</si>
  <si>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</si>
  <si>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</si>
  <si>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</si>
  <si>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</si>
  <si>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</si>
  <si>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</si>
  <si>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</si>
  <si>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</si>
  <si>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</si>
  <si>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</si>
  <si>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</si>
  <si>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</si>
  <si>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</si>
  <si>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</si>
  <si>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</si>
  <si>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</si>
  <si>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</si>
  <si>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</si>
  <si>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</si>
  <si>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</si>
  <si>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</si>
  <si>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</si>
  <si>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</si>
  <si>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</si>
  <si>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</si>
  <si>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</si>
  <si>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</si>
  <si>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</si>
  <si>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</si>
  <si>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</si>
  <si>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</si>
  <si>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</si>
  <si>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</si>
  <si>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</si>
  <si>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</si>
  <si>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</si>
  <si>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</si>
  <si>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</si>
  <si>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</si>
  <si>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</si>
  <si>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</si>
  <si>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</si>
  <si>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</si>
  <si>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</si>
  <si>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</si>
  <si>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</si>
  <si>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</si>
  <si>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</si>
  <si>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</si>
  <si>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</si>
  <si>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</si>
  <si>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</si>
  <si>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</si>
  <si>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</si>
  <si>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</si>
  <si>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</si>
  <si>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</si>
  <si>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</si>
  <si>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</si>
  <si>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</si>
  <si>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</si>
  <si>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</si>
  <si>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</si>
  <si>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</si>
  <si>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</si>
  <si>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</si>
  <si>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</si>
  <si>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</si>
  <si>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</si>
  <si>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</si>
  <si>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</si>
  <si>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</si>
  <si>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</si>
  <si>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</si>
  <si>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</si>
  <si>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</si>
  <si>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</si>
  <si>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</si>
  <si>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</si>
  <si>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</si>
  <si>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</si>
  <si>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</si>
  <si>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</si>
  <si>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</si>
  <si>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</si>
  <si>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</si>
  <si>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</si>
  <si>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</si>
  <si>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</si>
  <si>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</si>
  <si>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</si>
  <si>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</si>
  <si>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</si>
  <si>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</si>
  <si>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</si>
  <si>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</si>
  <si>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</si>
  <si>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</si>
  <si>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</si>
  <si>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</si>
  <si>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</si>
  <si>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</si>
  <si>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</si>
  <si>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</si>
  <si>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</si>
  <si>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</si>
  <si>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</si>
  <si>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</si>
  <si>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</si>
  <si>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</si>
  <si>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</si>
  <si>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</si>
  <si>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</si>
  <si>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</si>
  <si>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</si>
  <si>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</si>
  <si>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</si>
  <si>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</si>
  <si>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</si>
  <si>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</si>
  <si>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</si>
  <si>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</si>
  <si>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</si>
  <si>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</si>
  <si>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</si>
  <si>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</si>
  <si>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</si>
  <si>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</si>
  <si>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</si>
  <si>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</si>
  <si>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</si>
  <si>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</si>
  <si>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</si>
  <si>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</si>
  <si>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</si>
  <si>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</si>
  <si>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</si>
  <si>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</si>
  <si>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</si>
  <si>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</si>
  <si>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</si>
  <si>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</si>
  <si>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</si>
  <si>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</si>
  <si>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</si>
  <si>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</si>
  <si>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</si>
  <si>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</si>
  <si>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</si>
  <si>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</si>
  <si>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</si>
  <si>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</si>
  <si>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</si>
  <si>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</si>
  <si>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</si>
  <si>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</si>
  <si>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</si>
  <si>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</si>
  <si>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</si>
  <si>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</si>
  <si>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</si>
  <si>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</si>
  <si>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</si>
  <si>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</si>
  <si>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</si>
  <si>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</si>
  <si>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</si>
  <si>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</si>
  <si>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</si>
  <si>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</si>
  <si>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</si>
  <si>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</si>
  <si>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</si>
  <si>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</si>
  <si>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</si>
  <si>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</si>
  <si>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</si>
  <si>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</si>
  <si>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</si>
  <si>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</si>
  <si>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</si>
  <si>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</si>
  <si>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</si>
  <si>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</si>
  <si>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</si>
  <si>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</si>
  <si>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</si>
  <si>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</si>
  <si>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</si>
  <si>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</si>
  <si>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</si>
  <si>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</si>
  <si>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</si>
  <si>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</si>
  <si>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</si>
  <si>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</si>
  <si>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</si>
  <si>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</si>
  <si>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</si>
  <si>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</si>
  <si>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</si>
  <si>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</si>
  <si>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</si>
  <si>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</si>
  <si>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</si>
  <si>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</si>
  <si>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</si>
  <si>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</si>
  <si>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</si>
  <si>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</si>
  <si>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</si>
  <si>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</si>
  <si>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</si>
  <si>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</si>
  <si>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</si>
  <si>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</si>
  <si>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</si>
  <si>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</si>
  <si>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</si>
  <si>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</si>
  <si>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</si>
  <si>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</si>
  <si>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</si>
  <si>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</si>
  <si>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</si>
  <si>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</si>
  <si>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</si>
  <si>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</si>
  <si>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</si>
  <si>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</si>
  <si>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</si>
  <si>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</si>
  <si>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</si>
  <si>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</si>
  <si>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</si>
  <si>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</si>
  <si>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</si>
  <si>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</si>
  <si>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</si>
  <si>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</si>
  <si>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</si>
  <si>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</si>
  <si>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</si>
  <si>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</si>
  <si>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</si>
  <si>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</si>
  <si>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</si>
  <si>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</si>
  <si>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</si>
  <si>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</si>
  <si>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</si>
  <si>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</si>
  <si>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</si>
  <si>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</si>
  <si>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</si>
  <si>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</si>
  <si>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</si>
  <si>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</si>
  <si>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</si>
  <si>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</si>
  <si>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</si>
  <si>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</si>
  <si>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</si>
  <si>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</si>
  <si>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</si>
  <si>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</si>
  <si>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</si>
  <si>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</si>
  <si>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</si>
  <si>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</si>
  <si>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</si>
  <si>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</si>
  <si>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</si>
  <si>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</si>
  <si>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</si>
  <si>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</si>
  <si>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</si>
  <si>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</si>
  <si>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</si>
  <si>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</si>
  <si>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</si>
  <si>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</si>
  <si>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</si>
  <si>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</si>
  <si>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</si>
  <si>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</si>
  <si>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</si>
  <si>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</si>
  <si>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</si>
  <si>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</si>
  <si>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</si>
  <si>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</si>
  <si>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</si>
  <si>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</si>
  <si>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</si>
  <si>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</si>
  <si>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</si>
  <si>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</si>
  <si>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</si>
  <si>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</si>
  <si>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</si>
  <si>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</si>
  <si>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</si>
  <si>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</si>
  <si>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</si>
  <si>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</si>
  <si>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</si>
  <si>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</si>
  <si>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</si>
  <si>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</si>
  <si>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</si>
  <si>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</si>
  <si>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</si>
  <si>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</si>
  <si>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</si>
  <si>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</si>
  <si>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</si>
  <si>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</si>
  <si>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</si>
  <si>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</si>
  <si>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</si>
  <si>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</si>
  <si>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</si>
  <si>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</si>
  <si>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</si>
  <si>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</si>
  <si>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</si>
  <si>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</si>
  <si>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</si>
  <si>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</si>
  <si>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</si>
  <si>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</si>
  <si>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</si>
  <si>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</si>
  <si>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</si>
  <si>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</si>
  <si>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</si>
  <si>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</si>
  <si>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</si>
  <si>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</si>
  <si>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</si>
  <si>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</si>
  <si>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</si>
  <si>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</si>
  <si>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</si>
  <si>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</si>
  <si>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</si>
  <si>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</si>
  <si>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</si>
  <si>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</si>
  <si>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</si>
  <si>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</si>
  <si>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</si>
  <si>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</si>
  <si>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</si>
  <si>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</si>
  <si>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</si>
  <si>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</si>
  <si>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</si>
  <si>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</si>
  <si>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</si>
  <si>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</si>
  <si>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</si>
  <si>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</si>
  <si>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</si>
  <si>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</si>
  <si>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</si>
  <si>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</si>
  <si>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</si>
  <si>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</si>
  <si>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</si>
  <si>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</si>
  <si>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</si>
  <si>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</si>
  <si>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</si>
  <si>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</si>
  <si>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</si>
  <si>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</si>
  <si>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</si>
  <si>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</si>
  <si>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</si>
  <si>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</si>
  <si>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</si>
  <si>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</si>
  <si>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</si>
  <si>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</si>
  <si>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</si>
  <si>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</si>
  <si>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</si>
  <si>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</si>
  <si>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</si>
  <si>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</si>
  <si>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</si>
  <si>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</si>
  <si>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</si>
  <si>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</si>
  <si>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</si>
  <si>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</si>
  <si>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</si>
  <si>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</si>
  <si>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</si>
  <si>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</si>
  <si>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</si>
  <si>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</si>
  <si>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</si>
  <si>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</si>
  <si>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</si>
  <si>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</si>
  <si>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</si>
  <si>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</si>
  <si>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</si>
  <si>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</si>
  <si>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</si>
  <si>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</si>
  <si>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</si>
  <si>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</si>
  <si>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</si>
  <si>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</si>
  <si>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</si>
  <si>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</si>
  <si>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</si>
  <si>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</si>
  <si>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</si>
  <si>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</si>
  <si>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</si>
  <si>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</si>
  <si>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</si>
  <si>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</si>
  <si>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</si>
  <si>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</si>
  <si>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</si>
  <si>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</si>
  <si>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</si>
  <si>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</si>
  <si>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</si>
  <si>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</si>
  <si>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</si>
  <si>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</si>
  <si>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</si>
  <si>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</si>
  <si>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</si>
  <si>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</si>
  <si>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</si>
  <si>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</si>
  <si>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</si>
  <si>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</si>
  <si>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</si>
  <si>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</si>
  <si>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</si>
  <si>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</si>
  <si>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</si>
  <si>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</si>
  <si>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</si>
  <si>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</si>
  <si>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</si>
  <si>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</si>
  <si>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</si>
  <si>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</si>
  <si>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</si>
  <si>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</si>
  <si>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</si>
  <si>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</si>
  <si>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</si>
  <si>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</si>
  <si>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</si>
  <si>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</si>
  <si>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</si>
  <si>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</si>
  <si>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</si>
  <si>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</si>
  <si>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</si>
  <si>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</si>
  <si>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</si>
  <si>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</si>
  <si>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</si>
  <si>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</si>
  <si>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</si>
  <si>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</si>
  <si>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</si>
  <si>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</si>
  <si>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</si>
  <si>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</si>
  <si>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</si>
  <si>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</si>
  <si>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</si>
  <si>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</si>
  <si>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</si>
  <si>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</si>
  <si>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</si>
  <si>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</si>
  <si>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</si>
  <si>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</si>
  <si>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</si>
  <si>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</si>
  <si>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</si>
  <si>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</si>
  <si>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</si>
  <si>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</si>
  <si>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</si>
  <si>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</si>
  <si>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</si>
  <si>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</si>
  <si>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</si>
  <si>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</si>
  <si>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</si>
  <si>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</si>
  <si>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</si>
  <si>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</si>
  <si>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</si>
  <si>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</si>
  <si>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</si>
  <si>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</si>
  <si>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</si>
  <si>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</si>
  <si>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</si>
  <si>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</si>
  <si>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</si>
  <si>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</si>
  <si>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</si>
  <si>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</si>
  <si>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</si>
  <si>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</si>
  <si>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</si>
  <si>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</si>
  <si>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</si>
  <si>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</si>
  <si>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</si>
  <si>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</si>
  <si>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</si>
  <si>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</si>
  <si>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</si>
  <si>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</si>
  <si>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</si>
  <si>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</si>
  <si>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</si>
  <si>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</si>
  <si>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</si>
  <si>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</si>
  <si>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</si>
  <si>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</si>
  <si>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</si>
  <si>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</si>
  <si>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</si>
  <si>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</si>
  <si>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</si>
  <si>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</si>
  <si>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</si>
  <si>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</si>
  <si>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</si>
  <si>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</si>
  <si>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</si>
  <si>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</si>
  <si>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</si>
  <si>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</si>
  <si>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</si>
  <si>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</si>
  <si>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</si>
  <si>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</si>
  <si>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</si>
  <si>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</si>
  <si>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</si>
  <si>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</si>
  <si>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</si>
  <si>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</si>
  <si>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</si>
  <si>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</si>
  <si>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</si>
  <si>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</si>
  <si>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</si>
  <si>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</si>
  <si>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</si>
  <si>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</si>
  <si>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</si>
  <si>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</si>
  <si>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</si>
  <si>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</si>
  <si>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</si>
  <si>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</si>
  <si>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</si>
  <si>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</si>
  <si>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</si>
  <si>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</si>
  <si>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</si>
  <si>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</si>
  <si>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</si>
  <si>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</si>
  <si>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</si>
  <si>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</si>
  <si>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</si>
  <si>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</si>
  <si>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</si>
  <si>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</si>
  <si>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</si>
  <si>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</si>
  <si>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</si>
  <si>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</si>
  <si>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</si>
  <si>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</si>
  <si>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</si>
  <si>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</si>
  <si>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</si>
  <si>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</si>
  <si>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</si>
  <si>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</si>
  <si>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</si>
  <si>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</si>
  <si>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</si>
  <si>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</si>
  <si>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</si>
  <si>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</si>
  <si>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</si>
  <si>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</si>
  <si>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</si>
  <si>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</si>
  <si>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</si>
  <si>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</si>
  <si>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</si>
  <si>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</si>
  <si>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</si>
  <si>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</si>
  <si>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</si>
  <si>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</si>
  <si>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</si>
  <si>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</si>
  <si>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</si>
  <si>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</si>
  <si>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</si>
  <si>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</si>
  <si>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</si>
  <si>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</si>
  <si>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</si>
  <si>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</si>
  <si>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</si>
  <si>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</si>
  <si>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</si>
  <si>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</si>
  <si>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</si>
  <si>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</si>
  <si>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</si>
  <si>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</si>
  <si>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</si>
  <si>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</si>
  <si>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</si>
  <si>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</si>
  <si>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</si>
  <si>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</si>
  <si>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</si>
  <si>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</si>
  <si>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</si>
  <si>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</si>
  <si>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</si>
  <si>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</si>
  <si>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</si>
  <si>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</si>
  <si>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</si>
  <si>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</si>
  <si>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</si>
  <si>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</si>
  <si>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</si>
  <si>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</si>
  <si>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</si>
  <si>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</si>
  <si>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</si>
  <si>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</si>
  <si>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</si>
  <si>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</si>
  <si>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</si>
  <si>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</si>
  <si>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</si>
  <si>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</si>
  <si>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</si>
  <si>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</si>
  <si>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</si>
  <si>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</si>
  <si>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</si>
  <si>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</si>
  <si>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</si>
  <si>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</si>
  <si>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</si>
  <si>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</si>
  <si>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</si>
  <si>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</si>
  <si>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</si>
  <si>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</si>
  <si>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</si>
  <si>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</si>
  <si>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</si>
  <si>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</si>
  <si>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</si>
  <si>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</si>
  <si>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</si>
  <si>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</si>
  <si>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</si>
  <si>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</si>
  <si>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</si>
  <si>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</si>
  <si>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</si>
  <si>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</si>
  <si>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</si>
  <si>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</si>
  <si>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</si>
  <si>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</si>
  <si>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</si>
  <si>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</si>
  <si>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</si>
  <si>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</si>
  <si>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</si>
  <si>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</si>
  <si>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</si>
  <si>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</si>
  <si>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</si>
  <si>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</si>
  <si>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</si>
  <si>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</si>
  <si>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</si>
  <si>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</si>
  <si>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</si>
  <si>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</si>
  <si>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</si>
  <si>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</si>
  <si>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</si>
  <si>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</si>
  <si>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</si>
  <si>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</si>
  <si>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</si>
  <si>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</si>
  <si>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</si>
  <si>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</si>
  <si>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</si>
  <si>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</si>
  <si>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</si>
  <si>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</si>
  <si>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</si>
  <si>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</si>
  <si>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</si>
  <si>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</si>
  <si>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</si>
  <si>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</si>
  <si>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</si>
  <si>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</si>
  <si>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</si>
  <si>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</si>
  <si>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</si>
  <si>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</si>
  <si>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</si>
  <si>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</si>
  <si>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</si>
  <si>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</si>
  <si>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</si>
  <si>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</si>
  <si>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</si>
  <si>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</si>
  <si>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</si>
  <si>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</si>
  <si>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</si>
  <si>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</si>
  <si>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</si>
  <si>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</si>
  <si>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</si>
  <si>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</si>
  <si>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</si>
  <si>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</si>
  <si>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</si>
  <si>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</si>
  <si>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</si>
  <si>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</si>
  <si>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</si>
  <si>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</si>
  <si>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</si>
  <si>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</si>
  <si>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</si>
  <si>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</si>
  <si>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</si>
  <si>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</si>
  <si>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</si>
  <si>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</si>
  <si>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</si>
  <si>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</si>
  <si>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</si>
  <si>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</si>
  <si>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</si>
  <si>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</si>
  <si>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</si>
  <si>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</si>
  <si>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</si>
  <si>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</si>
  <si>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</si>
  <si>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</si>
  <si>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</si>
  <si>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</si>
  <si>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</si>
  <si>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</si>
  <si>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</si>
  <si>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</si>
  <si>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</si>
  <si>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</si>
  <si>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</si>
  <si>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</si>
  <si>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</si>
  <si>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</si>
  <si>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</si>
  <si>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</si>
  <si>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</si>
  <si>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</si>
  <si>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</si>
  <si>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</si>
  <si>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</si>
  <si>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</si>
  <si>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</si>
  <si>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</si>
  <si>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</si>
  <si>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</si>
  <si>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</si>
  <si>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</si>
  <si>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</si>
  <si>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</si>
  <si>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</si>
  <si>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</si>
  <si>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</si>
  <si>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</si>
  <si>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</si>
  <si>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</si>
  <si>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</si>
  <si>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</si>
  <si>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</si>
  <si>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</si>
  <si>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</si>
  <si>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</si>
  <si>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</si>
  <si>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</si>
  <si>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</si>
  <si>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</si>
  <si>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</si>
  <si>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</si>
  <si>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</si>
  <si>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</si>
  <si>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</si>
  <si>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</si>
  <si>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</si>
  <si>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</si>
  <si>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</si>
  <si>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</si>
  <si>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</si>
  <si>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</si>
  <si>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</si>
  <si>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</si>
  <si>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</si>
  <si>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</si>
  <si>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</si>
  <si>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</si>
  <si>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</si>
  <si>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</si>
  <si>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</si>
  <si>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</si>
  <si>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</si>
  <si>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</si>
  <si>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</si>
  <si>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</si>
  <si>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</si>
  <si>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</si>
  <si>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</si>
  <si>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</si>
  <si>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</si>
  <si>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</si>
  <si>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</si>
  <si>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</si>
  <si>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</si>
  <si>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</si>
  <si>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</si>
  <si>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</si>
  <si>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</si>
  <si>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</si>
  <si>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</si>
  <si>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</si>
  <si>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</si>
  <si>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</si>
  <si>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</si>
  <si>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</si>
  <si>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</si>
  <si>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</si>
  <si>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</si>
  <si>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</si>
  <si>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</si>
  <si>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</si>
  <si>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</si>
  <si>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</si>
  <si>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</si>
  <si>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</si>
  <si>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</si>
  <si>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</si>
  <si>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</si>
  <si>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</si>
  <si>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</si>
  <si>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</si>
  <si>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</si>
  <si>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</si>
  <si>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</si>
  <si>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</si>
  <si>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</si>
  <si>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</si>
  <si>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</si>
  <si>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</si>
  <si>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</si>
  <si>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</si>
  <si>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</si>
  <si>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</si>
  <si>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</si>
  <si>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</si>
  <si>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</si>
  <si>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</si>
  <si>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</si>
  <si>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</si>
  <si>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</si>
  <si>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</si>
  <si>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</si>
  <si>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</si>
  <si>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</si>
  <si>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</si>
  <si>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</si>
  <si>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</si>
  <si>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</si>
  <si>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</si>
  <si>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</si>
  <si>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</si>
  <si>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</si>
  <si>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</si>
  <si>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</si>
  <si>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</si>
  <si>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</si>
  <si>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</si>
  <si>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</si>
  <si>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</si>
  <si>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</si>
  <si>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</si>
  <si>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</si>
  <si>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</si>
  <si>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</si>
  <si>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</si>
  <si>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</si>
  <si>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</si>
  <si>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</si>
  <si>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</si>
  <si>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</si>
  <si>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</si>
  <si>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</si>
  <si>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</si>
  <si>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</si>
  <si>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</si>
  <si>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</si>
  <si>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</si>
  <si>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</si>
  <si>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</si>
  <si>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</si>
  <si>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</si>
  <si>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</si>
  <si>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</si>
  <si>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</si>
  <si>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</si>
  <si>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</si>
  <si>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</si>
  <si>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</si>
  <si>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</si>
  <si>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</si>
  <si>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</si>
  <si>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</si>
  <si>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</si>
  <si>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</si>
  <si>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</si>
  <si>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</si>
  <si>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</si>
  <si>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</si>
  <si>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</si>
  <si>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</si>
  <si>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</si>
  <si>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</si>
  <si>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</si>
  <si>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</si>
  <si>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</si>
  <si>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</si>
  <si>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</si>
  <si>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</si>
  <si>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</si>
  <si>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</si>
  <si>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</si>
  <si>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</si>
  <si>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</si>
  <si>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</si>
  <si>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</si>
  <si>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</si>
  <si>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</si>
  <si>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</si>
  <si>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</si>
  <si>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</si>
  <si>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</si>
  <si>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</si>
  <si>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</si>
  <si>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</si>
  <si>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</si>
  <si>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</si>
  <si>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</si>
  <si>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</si>
  <si>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</si>
  <si>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</si>
  <si>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</si>
  <si>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</si>
  <si>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</si>
  <si>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</si>
  <si>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</si>
  <si>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</si>
  <si>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</si>
  <si>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</si>
  <si>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</si>
  <si>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</si>
  <si>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</si>
  <si>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</si>
  <si>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</si>
  <si>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</si>
  <si>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</si>
  <si>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</si>
  <si>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</si>
  <si>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</si>
  <si>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</si>
  <si>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</si>
  <si>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</si>
  <si>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</si>
  <si>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</si>
  <si>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</si>
  <si>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</si>
  <si>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</si>
  <si>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</si>
  <si>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</si>
  <si>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</si>
  <si>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</si>
  <si>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</si>
  <si>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</si>
  <si>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</si>
  <si>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</si>
  <si>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</si>
  <si>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</si>
  <si>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</si>
  <si>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</si>
  <si>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</si>
  <si>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</si>
  <si>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</si>
  <si>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</si>
  <si>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</si>
  <si>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</si>
  <si>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</si>
  <si>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</si>
  <si>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</si>
  <si>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</si>
  <si>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</si>
  <si>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</si>
  <si>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</si>
  <si>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</si>
  <si>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</si>
  <si>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</si>
  <si>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</si>
  <si>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</si>
  <si>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</si>
  <si>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</si>
  <si>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</si>
  <si>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</si>
  <si>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</si>
  <si>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</si>
  <si>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</si>
  <si>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</si>
  <si>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</si>
  <si>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</si>
  <si>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</si>
  <si>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</si>
  <si>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</si>
  <si>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</si>
  <si>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</si>
  <si>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</si>
  <si>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</si>
  <si>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</si>
  <si>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</si>
  <si>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</si>
  <si>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</si>
  <si>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</si>
  <si>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</si>
  <si>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</si>
  <si>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</si>
  <si>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</si>
  <si>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</si>
  <si>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</si>
  <si>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</si>
  <si>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</si>
  <si>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</si>
  <si>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</si>
  <si>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</si>
  <si>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</si>
  <si>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</si>
  <si>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</si>
  <si>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</si>
  <si>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</si>
  <si>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</si>
  <si>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</si>
  <si>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</si>
  <si>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</si>
  <si>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</si>
  <si>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</si>
  <si>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</si>
  <si>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</si>
  <si>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</si>
  <si>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</si>
  <si>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</si>
  <si>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</si>
  <si>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</si>
  <si>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</si>
  <si>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</si>
  <si>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</si>
  <si>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</si>
  <si>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</si>
  <si>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</si>
  <si>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</si>
  <si>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</si>
  <si>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</si>
  <si>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</si>
  <si>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</si>
  <si>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</si>
  <si>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</si>
  <si>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</si>
  <si>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</si>
  <si>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</si>
  <si>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</si>
  <si>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</si>
  <si>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</si>
  <si>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</si>
  <si>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</si>
  <si>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</si>
  <si>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</si>
  <si>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</si>
  <si>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</si>
  <si>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</si>
  <si>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</si>
  <si>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</si>
  <si>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</si>
  <si>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</si>
  <si>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</si>
  <si>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</si>
  <si>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</si>
  <si>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</si>
  <si>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</si>
  <si>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</si>
  <si>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</si>
  <si>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</si>
  <si>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</si>
  <si>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</si>
  <si>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</si>
  <si>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</si>
  <si>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</si>
  <si>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</si>
  <si>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</si>
  <si>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</si>
  <si>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</si>
  <si>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</si>
  <si>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</si>
  <si>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</si>
  <si>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</si>
  <si>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</si>
  <si>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</si>
  <si>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</si>
  <si>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</si>
  <si>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</si>
  <si>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</si>
  <si>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</si>
  <si>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</si>
  <si>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</si>
  <si>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</si>
  <si>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</si>
  <si>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</si>
  <si>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</si>
  <si>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</si>
  <si>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</si>
  <si>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</si>
  <si>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</si>
  <si>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</si>
  <si>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</si>
  <si>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</si>
  <si>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</si>
  <si>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</si>
  <si>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</si>
  <si>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</si>
  <si>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</si>
  <si>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</si>
  <si>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</si>
  <si>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</si>
  <si>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</si>
  <si>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</si>
  <si>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</si>
  <si>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</si>
  <si>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</si>
  <si>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</si>
  <si>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</si>
  <si>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</si>
  <si>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</si>
  <si>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</si>
  <si>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</si>
  <si>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</si>
  <si>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</si>
  <si>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</si>
  <si>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</si>
  <si>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</si>
  <si>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</si>
  <si>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</si>
  <si>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</si>
  <si>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</si>
  <si>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</si>
  <si>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</si>
  <si>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</si>
  <si>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</si>
  <si>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</si>
  <si>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</si>
  <si>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</si>
  <si>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</si>
  <si>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</si>
  <si>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</si>
  <si>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</si>
  <si>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</si>
  <si>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</si>
  <si>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</si>
  <si>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</si>
  <si>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</si>
  <si>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</si>
  <si>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</si>
  <si>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</si>
  <si>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</si>
  <si>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</si>
  <si>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</si>
  <si>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</si>
  <si>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</si>
  <si>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</si>
  <si>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</si>
  <si>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</si>
  <si>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</si>
  <si>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</si>
  <si>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</si>
  <si>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</si>
  <si>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</si>
  <si>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</si>
  <si>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</si>
  <si>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</si>
  <si>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</si>
  <si>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</si>
  <si>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</si>
  <si>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</si>
  <si>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</si>
  <si>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</si>
  <si>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</si>
  <si>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</si>
  <si>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</si>
  <si>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</si>
  <si>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</si>
  <si>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</si>
  <si>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</si>
  <si>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</si>
  <si>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</si>
  <si>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</si>
  <si>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</si>
  <si>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</si>
  <si>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</si>
  <si>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</si>
  <si>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</si>
  <si>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</si>
  <si>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</si>
  <si>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</si>
  <si>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</si>
  <si>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</si>
  <si>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</si>
  <si>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</si>
  <si>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</si>
  <si>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</si>
  <si>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</si>
  <si>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</si>
  <si>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</si>
  <si>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</si>
  <si>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</si>
  <si>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</si>
  <si>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</si>
  <si>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</si>
  <si>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</si>
  <si>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</si>
  <si>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</si>
  <si>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</si>
  <si>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</si>
  <si>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</si>
  <si>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</si>
  <si>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</si>
  <si>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</si>
  <si>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</si>
  <si>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</si>
  <si>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</si>
  <si>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</si>
  <si>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</si>
  <si>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</si>
  <si>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</si>
  <si>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</si>
  <si>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</si>
  <si>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</si>
  <si>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</si>
  <si>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</si>
  <si>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</si>
  <si>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</si>
  <si>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</si>
  <si>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</si>
  <si>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</si>
  <si>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</si>
  <si>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</si>
  <si>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</si>
  <si>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</si>
  <si>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</si>
  <si>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</si>
  <si>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</si>
  <si>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</si>
  <si>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</si>
  <si>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</si>
  <si>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</si>
  <si>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</si>
  <si>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</si>
  <si>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</si>
  <si>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</si>
  <si>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</si>
  <si>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</si>
  <si>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</si>
  <si>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</si>
  <si>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</si>
  <si>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</si>
  <si>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</si>
  <si>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</si>
  <si>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</si>
  <si>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</si>
  <si>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</si>
  <si>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</si>
  <si>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</si>
  <si>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</si>
  <si>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</si>
  <si>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</si>
  <si>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</si>
  <si>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</si>
  <si>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</si>
  <si>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</si>
  <si>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</si>
  <si>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</si>
  <si>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</si>
  <si>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</si>
  <si>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</si>
  <si>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</si>
  <si>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</si>
  <si>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</si>
  <si>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</si>
  <si>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</si>
  <si>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</si>
  <si>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</si>
  <si>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</si>
  <si>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</si>
  <si>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</si>
  <si>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</si>
  <si>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</si>
  <si>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</si>
  <si>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</si>
  <si>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</si>
  <si>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</si>
  <si>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</si>
  <si>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</si>
  <si>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</si>
  <si>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</si>
  <si>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</si>
  <si>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</si>
  <si>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</si>
  <si>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</si>
  <si>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</si>
  <si>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</si>
  <si>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</si>
  <si>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</si>
  <si>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</si>
  <si>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</si>
  <si>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</si>
  <si>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</si>
  <si>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</si>
  <si>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</si>
  <si>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</si>
  <si>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</si>
  <si>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</si>
  <si>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</si>
  <si>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</si>
  <si>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</si>
  <si>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</si>
  <si>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</si>
  <si>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</si>
  <si>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</si>
  <si>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</si>
  <si>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</si>
  <si>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</si>
  <si>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</si>
  <si>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</si>
  <si>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</si>
  <si>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</si>
  <si>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</si>
  <si>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</si>
  <si>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</si>
  <si>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</si>
  <si>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</si>
  <si>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</si>
  <si>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</si>
  <si>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</si>
  <si>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</si>
  <si>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</si>
  <si>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</si>
  <si>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</si>
  <si>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</si>
  <si>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</si>
  <si>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</si>
  <si>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</si>
  <si>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</si>
  <si>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</si>
  <si>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</si>
  <si>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</si>
  <si>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</si>
  <si>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</si>
  <si>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</si>
  <si>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</si>
  <si>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</si>
  <si>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</si>
  <si>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</si>
  <si>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</si>
  <si>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</si>
  <si>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</si>
  <si>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</si>
  <si>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</si>
  <si>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</si>
  <si>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</si>
  <si>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</si>
  <si>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</si>
  <si>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</si>
  <si>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</si>
  <si>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</si>
  <si>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</si>
  <si>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</si>
  <si>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</si>
  <si>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</si>
  <si>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</si>
  <si>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</si>
  <si>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</si>
  <si>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</si>
  <si>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</si>
  <si>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</si>
  <si>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</si>
  <si>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</si>
  <si>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</si>
  <si>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</si>
  <si>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</si>
  <si>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</si>
  <si>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</si>
  <si>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</si>
  <si>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</si>
  <si>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</si>
  <si>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</si>
  <si>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</si>
  <si>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</si>
  <si>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</si>
  <si>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</si>
  <si>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</si>
  <si>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</si>
  <si>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</si>
  <si>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</si>
  <si>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</si>
  <si>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</si>
  <si>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</si>
  <si>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</si>
  <si>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</si>
  <si>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</si>
  <si>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</si>
  <si>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</si>
  <si>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</si>
  <si>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</si>
  <si>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</si>
  <si>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</si>
  <si>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</si>
  <si>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</si>
  <si>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</si>
  <si>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</si>
  <si>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</si>
  <si>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</si>
  <si>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</si>
  <si>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</si>
  <si>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</si>
  <si>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</si>
  <si>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</si>
  <si>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</si>
  <si>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</si>
  <si>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</si>
  <si>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</si>
  <si>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</si>
  <si>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</si>
  <si>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</si>
  <si>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</si>
  <si>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</si>
  <si>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</si>
  <si>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</si>
  <si>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</si>
  <si>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</si>
  <si>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</si>
  <si>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</si>
  <si>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</si>
  <si>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</si>
  <si>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</si>
  <si>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</si>
  <si>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</si>
  <si>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</si>
  <si>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</si>
  <si>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</si>
  <si>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</si>
  <si>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</si>
  <si>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</si>
  <si>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</si>
  <si>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</si>
  <si>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</si>
  <si>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</si>
  <si>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</si>
  <si>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</si>
  <si>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</si>
  <si>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</si>
  <si>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</si>
  <si>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</si>
  <si>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</si>
  <si>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</si>
  <si>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</si>
  <si>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</si>
  <si>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</si>
  <si>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</si>
  <si>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</si>
  <si>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</si>
  <si>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</si>
  <si>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</si>
  <si>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</si>
  <si>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</si>
  <si>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</si>
  <si>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</si>
  <si>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</si>
  <si>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</si>
  <si>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</si>
  <si>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</si>
  <si>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</si>
  <si>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</si>
  <si>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</si>
  <si>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</si>
  <si>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</si>
  <si>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</si>
  <si>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</si>
  <si>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</si>
  <si>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</si>
  <si>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</si>
  <si>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</si>
  <si>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</si>
  <si>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</si>
  <si>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</si>
  <si>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</si>
  <si>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</si>
  <si>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</si>
  <si>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</si>
  <si>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</si>
  <si>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</si>
  <si>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</si>
  <si>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</si>
  <si>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</si>
  <si>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</si>
  <si>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</si>
  <si>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</si>
  <si>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</si>
  <si>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</si>
  <si>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</si>
  <si>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</si>
  <si>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</si>
  <si>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</si>
  <si>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</si>
  <si>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</si>
  <si>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</si>
  <si>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</si>
  <si>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</si>
  <si>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</si>
  <si>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</si>
  <si>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</si>
  <si>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</si>
  <si>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</si>
  <si>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</si>
  <si>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</si>
  <si>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</si>
  <si>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</si>
  <si>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</si>
  <si>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</si>
  <si>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</si>
  <si>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</si>
  <si>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</si>
  <si>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</si>
  <si>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</si>
  <si>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</si>
  <si>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</si>
  <si>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</si>
  <si>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</si>
  <si>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</si>
  <si>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</si>
  <si>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</si>
  <si>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</si>
  <si>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</si>
  <si>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</si>
  <si>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</si>
  <si>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</si>
  <si>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</si>
  <si>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</si>
  <si>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</si>
  <si>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</si>
  <si>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</si>
  <si>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</si>
  <si>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</si>
  <si>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</si>
  <si>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</si>
  <si>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</si>
  <si>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</si>
  <si>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</si>
  <si>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</si>
  <si>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</si>
  <si>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</si>
  <si>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</si>
  <si>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</si>
  <si>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</si>
  <si>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</si>
  <si>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</si>
  <si>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</si>
  <si>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</si>
  <si>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</si>
  <si>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</si>
  <si>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</si>
  <si>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</si>
  <si>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</si>
  <si>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</si>
  <si>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</si>
  <si>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</si>
  <si>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</si>
  <si>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</si>
  <si>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</si>
  <si>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</si>
  <si>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</si>
  <si>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</si>
  <si>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</si>
  <si>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</si>
  <si>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</si>
  <si>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</si>
  <si>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</si>
  <si>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</si>
  <si>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</si>
  <si>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</si>
  <si>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</si>
  <si>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</si>
  <si>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</si>
  <si>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</si>
  <si>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</si>
  <si>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</si>
  <si>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</si>
  <si>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</si>
  <si>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</si>
  <si>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</si>
  <si>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</si>
  <si>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</si>
  <si>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</si>
  <si>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</si>
  <si>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</si>
  <si>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</si>
  <si>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</si>
  <si>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</si>
  <si>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</si>
  <si>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</si>
  <si>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</si>
  <si>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</si>
  <si>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</si>
  <si>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</si>
  <si>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</si>
  <si>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</si>
  <si>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</si>
  <si>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</si>
  <si>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</si>
  <si>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</si>
  <si>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</si>
  <si>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</si>
  <si>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</si>
  <si>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</si>
  <si>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</si>
  <si>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</si>
  <si>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</si>
  <si>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</si>
  <si>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</si>
  <si>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</si>
  <si>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</si>
  <si>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</si>
  <si>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</si>
  <si>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</si>
  <si>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</si>
  <si>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</si>
  <si>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</si>
  <si>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</si>
  <si>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</si>
  <si>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</si>
  <si>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</si>
  <si>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</si>
  <si>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</si>
  <si>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</si>
  <si>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</si>
  <si>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</si>
  <si>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</si>
  <si>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</si>
  <si>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</si>
  <si>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</si>
  <si>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</si>
  <si>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</si>
  <si>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</si>
  <si>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</si>
  <si>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</si>
  <si>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</si>
  <si>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</si>
  <si>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</si>
  <si>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</si>
  <si>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</si>
  <si>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</si>
  <si>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</si>
  <si>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</si>
  <si>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</si>
  <si>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</si>
  <si>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</si>
  <si>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</si>
  <si>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</si>
  <si>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</si>
  <si>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</si>
  <si>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</si>
  <si>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</si>
  <si>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</si>
  <si>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</si>
  <si>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</si>
  <si>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</si>
  <si>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</si>
  <si>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</si>
  <si>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</si>
  <si>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</si>
  <si>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</si>
  <si>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</si>
  <si>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</si>
  <si>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</si>
  <si>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</si>
  <si>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</si>
  <si>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</si>
  <si>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</si>
  <si>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</si>
  <si>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</si>
  <si>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</si>
  <si>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</si>
  <si>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</si>
  <si>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</si>
  <si>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</si>
  <si>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</si>
  <si>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</si>
  <si>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</si>
  <si>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</si>
  <si>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</si>
  <si>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</si>
  <si>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</si>
  <si>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</si>
  <si>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</si>
  <si>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</si>
  <si>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</si>
  <si>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</si>
  <si>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</si>
  <si>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</si>
  <si>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</si>
  <si>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</si>
  <si>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</si>
  <si>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</si>
  <si>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</si>
  <si>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</si>
  <si>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</si>
  <si>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</si>
  <si>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</si>
  <si>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</si>
  <si>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</si>
  <si>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</si>
  <si>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</si>
  <si>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</si>
  <si>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</si>
  <si>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</si>
  <si>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</si>
  <si>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</si>
  <si>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</si>
  <si>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</si>
  <si>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</si>
  <si>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</si>
  <si>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</si>
  <si>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</si>
  <si>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</si>
  <si>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</si>
  <si>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</si>
  <si>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</si>
  <si>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</si>
  <si>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</si>
  <si>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</si>
  <si>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</si>
  <si>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</si>
  <si>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</si>
  <si>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</si>
  <si>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</si>
  <si>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</si>
  <si>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</si>
  <si>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</si>
  <si>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</si>
  <si>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</si>
  <si>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</si>
  <si>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</si>
  <si>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</si>
  <si>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</si>
  <si>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</si>
  <si>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</si>
  <si>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</si>
  <si>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</si>
  <si>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</si>
  <si>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</si>
  <si>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</si>
  <si>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</si>
  <si>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</si>
  <si>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</si>
  <si>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</si>
  <si>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</si>
  <si>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</si>
  <si>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</si>
  <si>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</si>
  <si>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</si>
  <si>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</si>
  <si>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</si>
  <si>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</si>
  <si>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</si>
  <si>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</si>
  <si>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</si>
  <si>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</si>
  <si>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</si>
  <si>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</si>
  <si>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</si>
  <si>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</si>
  <si>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</si>
  <si>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</si>
  <si>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</si>
  <si>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</si>
  <si>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</si>
  <si>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</si>
  <si>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</si>
  <si>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</si>
  <si>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</si>
  <si>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</si>
  <si>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</si>
  <si>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</si>
  <si>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</si>
  <si>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</si>
  <si>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</si>
  <si>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</si>
  <si>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</si>
  <si>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</si>
  <si>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</si>
  <si>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</si>
  <si>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</si>
  <si>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</si>
  <si>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</si>
  <si>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</si>
  <si>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</si>
  <si>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</si>
  <si>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</si>
  <si>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</si>
  <si>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</si>
  <si>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</si>
  <si>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</si>
  <si>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</si>
  <si>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</si>
  <si>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</si>
  <si>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</si>
  <si>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</si>
  <si>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</si>
  <si>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</si>
  <si>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</si>
  <si>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</si>
  <si>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</si>
  <si>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</si>
  <si>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</si>
  <si>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</si>
  <si>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</si>
  <si>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</si>
  <si>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</si>
  <si>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</si>
  <si>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</si>
  <si>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</si>
  <si>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</si>
  <si>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</si>
  <si>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</si>
  <si>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</si>
  <si>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</si>
  <si>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</si>
  <si>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</si>
  <si>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</si>
  <si>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</si>
  <si>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</si>
  <si>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</si>
  <si>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</si>
  <si>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</si>
  <si>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</si>
  <si>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</si>
  <si>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</si>
  <si>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</si>
  <si>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</si>
  <si>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</si>
  <si>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</si>
  <si>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</si>
  <si>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</si>
  <si>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</si>
  <si>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</si>
  <si>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</si>
  <si>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</si>
  <si>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</si>
  <si>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</si>
  <si>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</si>
  <si>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</si>
  <si>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</si>
  <si>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</si>
  <si>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</si>
  <si>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</si>
  <si>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</si>
  <si>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</si>
  <si>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</si>
  <si>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</si>
  <si>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</si>
  <si>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</si>
  <si>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</si>
  <si>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</si>
  <si>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</si>
  <si>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</si>
  <si>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</si>
  <si>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</si>
  <si>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</si>
  <si>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</si>
  <si>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</si>
  <si>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</si>
  <si>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</si>
  <si>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</si>
  <si>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</si>
  <si>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</si>
  <si>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</si>
  <si>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</si>
  <si>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</si>
  <si>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</si>
  <si>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</si>
  <si>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</si>
  <si>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</si>
  <si>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</si>
  <si>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</si>
  <si>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</si>
  <si>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</si>
  <si>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</si>
  <si>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</si>
  <si>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</si>
  <si>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</si>
  <si>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</si>
  <si>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</si>
  <si>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</si>
  <si>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</si>
  <si>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</si>
  <si>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</si>
  <si>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</si>
  <si>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</si>
  <si>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</si>
  <si>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</si>
  <si>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</si>
  <si>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</si>
  <si>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</si>
  <si>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</si>
  <si>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</si>
  <si>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</si>
  <si>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</si>
  <si>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</si>
  <si>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</si>
  <si>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</si>
  <si>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</si>
  <si>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</si>
  <si>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</si>
  <si>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</si>
  <si>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</si>
  <si>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</si>
  <si>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</si>
  <si>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</si>
  <si>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</si>
  <si>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</si>
  <si>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</si>
  <si>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</si>
  <si>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</si>
  <si>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</si>
  <si>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</si>
  <si>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</si>
  <si>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</si>
  <si>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</si>
  <si>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</si>
  <si>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</si>
  <si>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</si>
  <si>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</si>
  <si>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</si>
  <si>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</si>
  <si>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</si>
  <si>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</si>
  <si>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</si>
  <si>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</si>
  <si>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</si>
  <si>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</si>
  <si>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</si>
  <si>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</si>
  <si>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</si>
  <si>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</si>
  <si>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</si>
  <si>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</si>
  <si>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</si>
  <si>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</si>
  <si>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</si>
  <si>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</si>
  <si>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</si>
  <si>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</si>
  <si>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</si>
  <si>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</si>
  <si>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</si>
  <si>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</si>
  <si>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</si>
  <si>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</si>
  <si>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</si>
  <si>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</si>
  <si>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</si>
  <si>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</si>
  <si>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</si>
  <si>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</si>
  <si>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</si>
  <si>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</si>
  <si>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</si>
  <si>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</si>
  <si>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</si>
  <si>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</si>
  <si>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</si>
  <si>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</si>
  <si>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</si>
  <si>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</si>
  <si>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</si>
  <si>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</si>
  <si>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</si>
  <si>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</si>
  <si>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</si>
  <si>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</si>
  <si>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</si>
  <si>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</si>
  <si>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</si>
  <si>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</si>
  <si>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</si>
  <si>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</si>
  <si>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</si>
  <si>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</si>
  <si>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</si>
  <si>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</si>
  <si>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</si>
  <si>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</si>
  <si>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</si>
  <si>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</si>
  <si>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</si>
  <si>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</si>
  <si>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</si>
  <si>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</si>
  <si>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</si>
  <si>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</si>
  <si>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</si>
  <si>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</si>
  <si>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</si>
  <si>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</si>
  <si>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</si>
  <si>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</si>
  <si>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</si>
  <si>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</si>
  <si>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</si>
  <si>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</si>
  <si>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</si>
  <si>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</si>
  <si>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</si>
  <si>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</si>
  <si>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</si>
  <si>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</si>
  <si>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</si>
  <si>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</si>
  <si>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</si>
  <si>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</si>
  <si>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</si>
  <si>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</si>
  <si>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</si>
  <si>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</si>
  <si>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</si>
  <si>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</si>
  <si>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</si>
  <si>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</si>
  <si>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</si>
  <si>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</si>
  <si>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</si>
  <si>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</si>
  <si>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</si>
  <si>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</si>
  <si>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</si>
  <si>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</si>
  <si>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</si>
  <si>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</si>
  <si>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</si>
  <si>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</si>
  <si>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</si>
  <si>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</si>
  <si>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</si>
  <si>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</si>
  <si>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</si>
  <si>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</si>
  <si>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</si>
  <si>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</si>
  <si>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</si>
  <si>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</si>
  <si>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</si>
  <si>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</si>
  <si>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</si>
  <si>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</si>
  <si>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</si>
  <si>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</si>
  <si>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</si>
  <si>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</si>
  <si>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</si>
  <si>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</si>
  <si>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</si>
  <si>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</si>
  <si>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</si>
  <si>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</si>
  <si>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</si>
  <si>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</si>
  <si>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</si>
  <si>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</si>
  <si>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</si>
  <si>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</si>
  <si>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</si>
  <si>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</si>
  <si>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</si>
  <si>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</si>
  <si>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</si>
  <si>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</si>
  <si>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</si>
  <si>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</si>
  <si>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</si>
  <si>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</si>
  <si>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</si>
  <si>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</si>
  <si>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</si>
  <si>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</si>
  <si>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</si>
  <si>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</si>
  <si>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</si>
  <si>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</si>
  <si>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</si>
  <si>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</si>
  <si>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</si>
  <si>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</si>
  <si>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</si>
  <si>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</si>
  <si>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</si>
  <si>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</si>
  <si>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</si>
  <si>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</si>
  <si>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</si>
  <si>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</si>
  <si>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</si>
  <si>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</si>
  <si>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</si>
  <si>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</si>
  <si>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</si>
  <si>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</si>
  <si>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</si>
  <si>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</si>
  <si>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</si>
  <si>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</si>
  <si>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</si>
  <si>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</si>
  <si>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</si>
  <si>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</si>
  <si>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</si>
  <si>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</si>
  <si>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</si>
  <si>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</si>
  <si>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</si>
  <si>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</si>
  <si>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</si>
  <si>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</si>
  <si>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</si>
  <si>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</si>
  <si>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</si>
  <si>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</si>
  <si>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</si>
  <si>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</si>
  <si>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</si>
  <si>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</si>
  <si>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</si>
  <si>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</si>
  <si>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</si>
  <si>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</si>
  <si>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</si>
  <si>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</si>
  <si>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</si>
  <si>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</si>
  <si>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</si>
  <si>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</si>
  <si>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</si>
  <si>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</si>
  <si>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</si>
  <si>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</si>
  <si>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</si>
  <si>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</si>
  <si>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</si>
  <si>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</si>
  <si>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</si>
  <si>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</si>
  <si>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</si>
  <si>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</si>
  <si>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</si>
  <si>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</si>
  <si>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</si>
  <si>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</si>
  <si>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</si>
  <si>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</si>
  <si>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</si>
  <si>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</si>
  <si>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</si>
  <si>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</si>
  <si>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</si>
  <si>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</si>
  <si>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</si>
  <si>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</si>
  <si>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</si>
  <si>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</si>
  <si>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</si>
  <si>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</si>
  <si>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</si>
  <si>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</si>
  <si>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</si>
  <si>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</si>
  <si>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</si>
  <si>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</si>
  <si>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</si>
  <si>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</si>
  <si>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</si>
  <si>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</si>
  <si>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</si>
  <si>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</si>
  <si>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</si>
  <si>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</si>
  <si>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</si>
  <si>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</si>
  <si>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</si>
  <si>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</si>
  <si>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</si>
  <si>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</si>
  <si>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</si>
  <si>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</si>
  <si>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</si>
  <si>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</si>
  <si>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</si>
  <si>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</si>
  <si>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</si>
  <si>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</si>
  <si>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</si>
  <si>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</si>
  <si>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</si>
  <si>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</si>
  <si>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</si>
  <si>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</si>
  <si>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</si>
  <si>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</si>
  <si>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</si>
  <si>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</si>
  <si>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</si>
  <si>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</si>
  <si>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</si>
  <si>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</si>
  <si>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</si>
  <si>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</si>
  <si>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</si>
  <si>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</si>
  <si>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</si>
  <si>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</si>
  <si>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</si>
  <si>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</si>
  <si>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</si>
  <si>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</si>
  <si>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</si>
  <si>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</si>
  <si>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</si>
  <si>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</si>
  <si>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</si>
  <si>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</si>
  <si>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</si>
  <si>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</si>
  <si>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</si>
  <si>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</si>
  <si>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</si>
  <si>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</si>
  <si>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</si>
  <si>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</si>
  <si>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</si>
  <si>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</si>
  <si>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</si>
  <si>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</si>
  <si>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</si>
  <si>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</si>
  <si>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</si>
  <si>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</si>
  <si>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</si>
  <si>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</si>
  <si>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</si>
  <si>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</si>
  <si>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</si>
  <si>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</si>
  <si>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</si>
  <si>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</si>
  <si>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</si>
  <si>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</si>
  <si>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</si>
  <si>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</si>
  <si>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</si>
  <si>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</si>
  <si>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</si>
  <si>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</si>
  <si>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</si>
  <si>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</si>
  <si>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</si>
  <si>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</si>
  <si>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</si>
  <si>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</si>
  <si>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</si>
  <si>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</si>
  <si>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</si>
  <si>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</si>
  <si>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</si>
  <si>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</si>
  <si>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</si>
  <si>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</si>
  <si>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</si>
  <si>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</si>
  <si>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</si>
  <si>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</si>
  <si>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</si>
  <si>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</si>
  <si>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</si>
  <si>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</si>
  <si>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</si>
  <si>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</si>
  <si>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</si>
  <si>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</si>
  <si>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</si>
  <si>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</si>
  <si>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</si>
  <si>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</si>
  <si>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</si>
  <si>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</si>
  <si>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</si>
  <si>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</si>
  <si>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</si>
  <si>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</si>
  <si>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</si>
  <si>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</si>
  <si>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</si>
  <si>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</si>
  <si>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</si>
  <si>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</si>
  <si>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</si>
  <si>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</si>
  <si>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</si>
  <si>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</si>
  <si>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</si>
  <si>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</si>
  <si>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</si>
  <si>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</si>
  <si>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</si>
  <si>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</si>
  <si>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</si>
  <si>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</si>
  <si>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</si>
  <si>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</si>
  <si>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</si>
  <si>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</si>
  <si>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</si>
  <si>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</si>
  <si>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</si>
  <si>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</si>
  <si>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</si>
  <si>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</si>
  <si>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</si>
  <si>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</si>
  <si>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</si>
  <si>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</si>
  <si>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</si>
  <si>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</si>
  <si>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</si>
  <si>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</si>
  <si>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</si>
  <si>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</si>
  <si>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</si>
  <si>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</si>
  <si>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</si>
  <si>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</si>
  <si>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</si>
  <si>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</si>
  <si>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</si>
  <si>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</si>
  <si>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</si>
  <si>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</si>
  <si>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</si>
  <si>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</si>
  <si>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</si>
  <si>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</si>
  <si>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</si>
  <si>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</si>
  <si>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</si>
  <si>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</si>
  <si>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</si>
  <si>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</si>
  <si>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</si>
  <si>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</si>
  <si>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</si>
  <si>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</si>
  <si>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</si>
  <si>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</si>
  <si>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</si>
  <si>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</si>
  <si>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</si>
  <si>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</si>
  <si>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</si>
  <si>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</si>
  <si>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</si>
  <si>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</si>
  <si>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</si>
  <si>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</si>
  <si>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</si>
  <si>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</si>
  <si>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</si>
  <si>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</si>
  <si>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</si>
  <si>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</si>
  <si>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</si>
  <si>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</si>
  <si>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</si>
  <si>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</si>
  <si>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</si>
  <si>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</si>
  <si>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</si>
  <si>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</si>
  <si>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</si>
  <si>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</si>
  <si>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</si>
  <si>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</si>
  <si>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</si>
  <si>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</si>
  <si>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</si>
  <si>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</si>
  <si>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</si>
  <si>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</si>
  <si>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</si>
  <si>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</si>
  <si>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</si>
  <si>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</si>
  <si>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</si>
  <si>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</si>
  <si>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</si>
  <si>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</si>
  <si>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</si>
  <si>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</si>
  <si>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</si>
  <si>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</si>
  <si>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</si>
  <si>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</si>
  <si>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</si>
  <si>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</si>
  <si>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</si>
  <si>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</si>
  <si>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</si>
  <si>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</si>
  <si>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</si>
  <si>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</si>
  <si>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</si>
  <si>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</si>
  <si>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</si>
  <si>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</si>
  <si>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</si>
  <si>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</si>
  <si>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</si>
  <si>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</si>
  <si>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</si>
  <si>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</si>
  <si>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</si>
  <si>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</si>
  <si>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</si>
  <si>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</si>
  <si>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</si>
  <si>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</si>
  <si>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</si>
  <si>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</si>
  <si>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</si>
  <si>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</si>
  <si>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</si>
  <si>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</si>
  <si>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</si>
  <si>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</si>
  <si>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</si>
  <si>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</si>
  <si>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</si>
  <si>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</si>
  <si>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</si>
  <si>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</si>
  <si>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</si>
  <si>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</si>
  <si>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</si>
  <si>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</si>
  <si>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</si>
  <si>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</si>
  <si>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</si>
  <si>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</si>
  <si>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</si>
  <si>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</si>
  <si>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</si>
  <si>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</si>
  <si>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</si>
  <si>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</si>
  <si>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</si>
  <si>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</si>
  <si>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</si>
  <si>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</si>
  <si>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</si>
  <si>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</si>
  <si>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</si>
  <si>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</si>
  <si>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</si>
  <si>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</si>
  <si>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</si>
  <si>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</si>
  <si>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</si>
  <si>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</si>
  <si>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</si>
  <si>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</si>
  <si>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</si>
  <si>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</si>
  <si>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</si>
  <si>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</si>
  <si>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</si>
  <si>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</si>
  <si>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</si>
  <si>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</si>
  <si>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</si>
  <si>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</si>
  <si>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</si>
  <si>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</si>
  <si>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</si>
  <si>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</si>
  <si>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</si>
  <si>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</si>
  <si>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</si>
  <si>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</si>
  <si>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</si>
  <si>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</si>
  <si>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</si>
  <si>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</si>
  <si>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</si>
  <si>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</si>
  <si>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</si>
  <si>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</si>
  <si>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</si>
  <si>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</si>
  <si>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</si>
  <si>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</si>
  <si>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</si>
  <si>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</si>
  <si>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</si>
  <si>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</si>
  <si>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</si>
  <si>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</si>
  <si>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</si>
  <si>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</si>
  <si>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</si>
  <si>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</si>
  <si>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</si>
  <si>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</si>
  <si>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</si>
  <si>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</si>
  <si>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</si>
  <si>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</si>
  <si>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</si>
  <si>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</si>
  <si>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</si>
  <si>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</si>
  <si>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</si>
  <si>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</si>
  <si>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</si>
  <si>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</si>
  <si>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</si>
  <si>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</si>
  <si>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</si>
  <si>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</si>
  <si>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</si>
  <si>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</si>
  <si>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</si>
  <si>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</si>
  <si>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</si>
  <si>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</si>
  <si>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</si>
  <si>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</si>
  <si>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</si>
  <si>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</si>
  <si>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</si>
  <si>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</si>
  <si>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</si>
  <si>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</si>
  <si>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</si>
  <si>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</si>
  <si>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</si>
  <si>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</si>
  <si>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</si>
  <si>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</si>
  <si>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</si>
  <si>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</si>
  <si>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</si>
  <si>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</si>
  <si>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</si>
  <si>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</si>
  <si>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</si>
  <si>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</si>
  <si>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</si>
  <si>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</si>
  <si>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</si>
  <si>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</si>
  <si>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</si>
  <si>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</si>
  <si>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</si>
  <si>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</si>
  <si>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</si>
  <si>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</si>
  <si>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</si>
  <si>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</si>
  <si>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</si>
  <si>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</si>
  <si>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</si>
  <si>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</si>
  <si>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</si>
  <si>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</si>
  <si>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</si>
  <si>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</si>
  <si>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</si>
  <si>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</si>
  <si>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</si>
  <si>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</si>
  <si>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</si>
  <si>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</si>
  <si>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</si>
  <si>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</si>
  <si>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</si>
  <si>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</si>
  <si>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</si>
  <si>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</si>
  <si>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</si>
  <si>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</si>
  <si>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</si>
  <si>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</si>
  <si>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</si>
  <si>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</si>
  <si>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</si>
  <si>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</si>
  <si>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</si>
  <si>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</si>
  <si>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</si>
  <si>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</si>
  <si>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</si>
  <si>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</si>
  <si>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</si>
  <si>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</si>
  <si>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</si>
  <si>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</si>
  <si>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</si>
  <si>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</si>
  <si>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</si>
  <si>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</si>
  <si>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</si>
  <si>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</si>
  <si>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</si>
  <si>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</si>
  <si>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</si>
  <si>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</si>
  <si>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</si>
  <si>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</si>
  <si>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</si>
  <si>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</si>
  <si>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</si>
  <si>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</si>
  <si>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</si>
  <si>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</si>
  <si>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</si>
  <si>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</si>
  <si>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</si>
  <si>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</si>
  <si>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</si>
  <si>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</si>
  <si>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</si>
  <si>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</si>
  <si>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</si>
  <si>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</si>
  <si>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</si>
  <si>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</si>
  <si>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</si>
  <si>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</si>
  <si>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</si>
  <si>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</si>
  <si>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</si>
  <si>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</si>
  <si>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</si>
  <si>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</si>
  <si>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</si>
  <si>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</si>
  <si>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</si>
  <si>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</si>
  <si>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</si>
  <si>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</si>
  <si>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</si>
  <si>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</si>
  <si>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</si>
  <si>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</si>
  <si>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</si>
  <si>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</si>
  <si>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</si>
  <si>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</si>
  <si>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</si>
  <si>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</si>
  <si>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</si>
  <si>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</si>
  <si>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</si>
  <si>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</si>
  <si>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</si>
  <si>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</si>
  <si>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</si>
  <si>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</si>
  <si>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</si>
  <si>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</si>
  <si>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</si>
  <si>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</si>
  <si>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</si>
  <si>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</si>
  <si>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</si>
  <si>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</si>
  <si>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</si>
  <si>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</si>
  <si>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</si>
  <si>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</si>
  <si>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</si>
  <si>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</si>
  <si>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</si>
  <si>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</si>
  <si>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</si>
  <si>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</si>
  <si>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</si>
  <si>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</si>
  <si>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</si>
  <si>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</si>
  <si>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</si>
  <si>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</si>
  <si>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</si>
  <si>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</si>
  <si>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</si>
  <si>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</si>
  <si>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</si>
  <si>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</si>
  <si>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</si>
  <si>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</si>
  <si>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</si>
  <si>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</si>
  <si>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</si>
  <si>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</si>
  <si>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</si>
  <si>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</si>
  <si>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</si>
  <si>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</si>
  <si>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</si>
  <si>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</si>
  <si>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</si>
  <si>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</si>
  <si>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</si>
  <si>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</si>
  <si>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</si>
  <si>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</si>
  <si>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</si>
  <si>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</si>
  <si>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</si>
  <si>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</si>
  <si>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</si>
  <si>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</si>
  <si>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</si>
  <si>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</si>
  <si>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</si>
  <si>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</si>
  <si>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</si>
  <si>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</si>
  <si>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</si>
  <si>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</si>
  <si>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</si>
  <si>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</si>
  <si>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</si>
  <si>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</si>
  <si>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</si>
  <si>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</si>
  <si>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</si>
  <si>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</si>
  <si>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</si>
  <si>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</si>
  <si>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</si>
  <si>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</si>
  <si>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</si>
  <si>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</si>
  <si>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</si>
  <si>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</si>
  <si>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</si>
  <si>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</si>
  <si>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</si>
  <si>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</si>
  <si>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</si>
  <si>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</si>
  <si>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</si>
  <si>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</si>
  <si>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</si>
  <si>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</si>
  <si>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</si>
  <si>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</si>
  <si>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</si>
  <si>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</si>
  <si>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</si>
  <si>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</si>
  <si>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</si>
  <si>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</si>
  <si>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</si>
  <si>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</si>
  <si>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</si>
  <si>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</si>
  <si>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</si>
  <si>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</si>
  <si>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</si>
  <si>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</si>
  <si>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</si>
  <si>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</si>
  <si>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</si>
  <si>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</si>
  <si>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</si>
  <si>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</si>
  <si>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</si>
  <si>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</si>
  <si>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</si>
  <si>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</si>
  <si>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</si>
  <si>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</si>
  <si>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</si>
  <si>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</si>
  <si>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</si>
  <si>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</si>
  <si>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</si>
  <si>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</si>
  <si>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</si>
  <si>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</si>
  <si>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</si>
  <si>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</si>
  <si>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</si>
  <si>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</si>
  <si>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</si>
  <si>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</si>
  <si>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</si>
  <si>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</si>
  <si>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</si>
  <si>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</si>
  <si>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</si>
  <si>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</si>
  <si>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</si>
  <si>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</si>
  <si>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</si>
  <si>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</si>
  <si>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</si>
  <si>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</si>
  <si>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</si>
  <si>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</si>
  <si>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</si>
  <si>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</si>
  <si>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</si>
  <si>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</si>
  <si>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</si>
  <si>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</si>
  <si>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</si>
  <si>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</si>
  <si>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</si>
  <si>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</si>
  <si>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</si>
  <si>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</si>
  <si>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</si>
  <si>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</si>
  <si>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</si>
  <si>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</si>
  <si>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</si>
  <si>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</si>
  <si>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</si>
  <si>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</si>
  <si>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</si>
  <si>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</si>
  <si>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</si>
  <si>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</si>
  <si>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</si>
  <si>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</si>
  <si>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</si>
  <si>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</si>
  <si>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</si>
  <si>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</si>
  <si>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</si>
  <si>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</si>
  <si>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</si>
  <si>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</si>
  <si>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</si>
  <si>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</si>
  <si>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</si>
  <si>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</si>
  <si>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</si>
  <si>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</si>
  <si>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</si>
  <si>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</si>
  <si>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</si>
  <si>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</si>
  <si>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</si>
  <si>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</si>
  <si>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</si>
  <si>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</si>
  <si>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</si>
  <si>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</si>
  <si>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</si>
  <si>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</si>
  <si>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</si>
  <si>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</si>
  <si>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</si>
  <si>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</si>
  <si>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</si>
  <si>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</si>
  <si>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</si>
  <si>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</si>
  <si>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</si>
  <si>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</si>
  <si>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</si>
  <si>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</si>
  <si>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</si>
  <si>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</si>
  <si>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</si>
  <si>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</si>
  <si>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</si>
  <si>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</si>
  <si>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</si>
  <si>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</si>
  <si>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</si>
  <si>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</si>
  <si>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</si>
  <si>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</si>
  <si>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</si>
  <si>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</si>
  <si>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</si>
  <si>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</si>
  <si>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</si>
  <si>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</si>
  <si>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</si>
  <si>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</si>
  <si>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</si>
  <si>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</si>
  <si>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</si>
  <si>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</si>
  <si>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</si>
  <si>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</si>
  <si>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</si>
  <si>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</si>
  <si>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</si>
  <si>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</si>
  <si>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</si>
  <si>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</si>
  <si>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</si>
  <si>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</si>
  <si>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</si>
  <si>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</si>
  <si>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</si>
  <si>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</si>
  <si>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</si>
  <si>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</si>
  <si>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</si>
  <si>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</si>
  <si>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</si>
  <si>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</si>
  <si>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</si>
  <si>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</si>
  <si>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</si>
  <si>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</si>
  <si>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</si>
  <si>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</si>
  <si>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</si>
  <si>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</si>
  <si>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</si>
  <si>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</si>
  <si>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</si>
  <si>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</si>
  <si>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</si>
  <si>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</si>
  <si>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</si>
  <si>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</si>
  <si>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</si>
  <si>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</si>
  <si>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</si>
  <si>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</si>
  <si>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</si>
  <si>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</si>
  <si>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</si>
  <si>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</si>
  <si>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</si>
  <si>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</si>
  <si>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</si>
  <si>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</si>
  <si>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</si>
  <si>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</si>
  <si>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</si>
  <si>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</si>
  <si>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</si>
  <si>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</si>
  <si>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</si>
  <si>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</si>
  <si>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</si>
  <si>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</si>
  <si>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</si>
  <si>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</si>
  <si>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</si>
  <si>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</si>
  <si>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</si>
  <si>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</si>
  <si>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</si>
  <si>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</si>
  <si>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</si>
  <si>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</si>
  <si>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</si>
  <si>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</si>
  <si>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</si>
  <si>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</si>
  <si>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</si>
  <si>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</si>
  <si>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</si>
  <si>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</si>
  <si>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</si>
  <si>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</si>
  <si>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</si>
  <si>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</si>
  <si>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</si>
  <si>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</si>
  <si>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</si>
  <si>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</si>
  <si>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</si>
  <si>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</si>
  <si>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</si>
  <si>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</si>
  <si>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</si>
  <si>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</si>
  <si>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</si>
  <si>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</si>
  <si>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</si>
  <si>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</si>
  <si>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</si>
  <si>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</si>
  <si>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</si>
  <si>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</si>
  <si>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</si>
  <si>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</si>
  <si>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</si>
  <si>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</si>
  <si>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</si>
  <si>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</si>
  <si>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</si>
  <si>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</si>
  <si>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</si>
  <si>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</si>
  <si>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</si>
  <si>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</si>
  <si>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</si>
  <si>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</si>
  <si>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</si>
  <si>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</si>
  <si>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</si>
  <si>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</si>
  <si>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</si>
  <si>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</si>
  <si>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</si>
  <si>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</si>
  <si>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</si>
  <si>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</si>
  <si>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</si>
  <si>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</si>
  <si>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</si>
  <si>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</si>
  <si>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</si>
  <si>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</si>
  <si>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</si>
  <si>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</si>
  <si>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</si>
  <si>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</si>
  <si>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</si>
  <si>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</si>
  <si>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</si>
  <si>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</si>
  <si>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</si>
  <si>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</si>
  <si>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</si>
  <si>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</si>
  <si>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</si>
  <si>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</si>
  <si>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</si>
  <si>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</si>
  <si>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</si>
  <si>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</si>
  <si>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</si>
  <si>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</si>
  <si>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</si>
  <si>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</si>
  <si>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</si>
  <si>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</si>
  <si>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</si>
  <si>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</si>
  <si>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</si>
  <si>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</si>
  <si>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</si>
  <si>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</si>
  <si>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</si>
  <si>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</si>
  <si>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</si>
  <si>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</si>
  <si>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</si>
  <si>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</si>
  <si>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</si>
  <si>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</si>
  <si>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</si>
  <si>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</si>
  <si>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</si>
  <si>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</si>
  <si>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</si>
  <si>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</si>
  <si>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</si>
  <si>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</si>
  <si>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</si>
  <si>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</si>
  <si>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</si>
  <si>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</si>
  <si>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</si>
  <si>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</si>
  <si>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</si>
  <si>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</si>
  <si>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</si>
  <si>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</si>
  <si>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</si>
  <si>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</si>
  <si>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</si>
  <si>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</si>
  <si>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</si>
  <si>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</si>
  <si>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</si>
  <si>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</si>
  <si>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</si>
  <si>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</si>
  <si>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</si>
  <si>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</si>
  <si>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</si>
  <si>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</si>
  <si>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</si>
  <si>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</si>
  <si>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</si>
  <si>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</si>
  <si>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</si>
  <si>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</si>
  <si>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</si>
  <si>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</si>
  <si>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</si>
  <si>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</si>
  <si>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</si>
  <si>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</si>
  <si>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</si>
  <si>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</si>
  <si>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</si>
  <si>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</si>
  <si>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</si>
  <si>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</si>
  <si>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</si>
  <si>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</si>
  <si>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</si>
  <si>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</si>
  <si>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</si>
  <si>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</si>
  <si>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</si>
  <si>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</si>
  <si>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</si>
  <si>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</si>
  <si>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</si>
  <si>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</si>
  <si>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</si>
  <si>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</si>
  <si>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</si>
  <si>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</si>
  <si>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</si>
  <si>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</si>
  <si>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</si>
  <si>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</si>
  <si>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</si>
  <si>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</si>
  <si>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</si>
  <si>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</si>
  <si>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</si>
  <si>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</si>
  <si>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</si>
  <si>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</si>
  <si>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</si>
  <si>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</si>
  <si>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</si>
  <si>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</si>
  <si>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</si>
  <si>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</si>
  <si>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</si>
  <si>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</si>
  <si>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</si>
  <si>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</si>
  <si>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</si>
  <si>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</si>
  <si>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</si>
  <si>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</si>
  <si>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</si>
  <si>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</si>
  <si>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</si>
  <si>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</si>
  <si>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</si>
  <si>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</si>
  <si>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</si>
  <si>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</si>
  <si>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</si>
  <si>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</si>
  <si>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</si>
  <si>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</si>
  <si>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</si>
  <si>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</si>
  <si>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</si>
  <si>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</si>
  <si>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</si>
  <si>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</si>
  <si>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</si>
  <si>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</si>
  <si>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</si>
  <si>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</si>
  <si>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</si>
  <si>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</si>
  <si>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</si>
  <si>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</si>
  <si>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</si>
  <si>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</si>
  <si>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</si>
  <si>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</si>
  <si>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</si>
  <si>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</si>
  <si>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</si>
  <si>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</si>
  <si>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</si>
  <si>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</si>
  <si>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</si>
  <si>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</si>
  <si>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</si>
  <si>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</si>
  <si>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</si>
  <si>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</si>
  <si>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</si>
  <si>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</si>
  <si>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</si>
  <si>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</si>
  <si>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</si>
  <si>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</si>
  <si>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</si>
  <si>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</si>
  <si>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</si>
  <si>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</si>
  <si>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</si>
  <si>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</si>
  <si>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</si>
  <si>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</si>
  <si>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</si>
  <si>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</si>
  <si>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</si>
  <si>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</si>
  <si>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</si>
  <si>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</si>
  <si>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</si>
  <si>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</si>
  <si>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</si>
  <si>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</si>
  <si>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</si>
  <si>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</si>
  <si>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</si>
  <si>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</si>
  <si>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</si>
  <si>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</si>
  <si>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</si>
  <si>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</si>
  <si>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</si>
  <si>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</si>
  <si>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</si>
  <si>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</si>
  <si>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</si>
  <si>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</si>
  <si>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</si>
  <si>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</si>
  <si>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</si>
  <si>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</si>
  <si>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</si>
  <si>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</si>
  <si>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</si>
  <si>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</si>
  <si>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</si>
  <si>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</si>
  <si>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</si>
  <si>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</si>
  <si>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</si>
  <si>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</si>
  <si>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</si>
  <si>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</si>
  <si>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</si>
  <si>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</si>
  <si>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</si>
  <si>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</si>
  <si>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</si>
  <si>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</si>
  <si>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</si>
  <si>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</si>
  <si>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</si>
  <si>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</si>
  <si>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</si>
  <si>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</si>
  <si>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</si>
  <si>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</si>
  <si>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</si>
  <si>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</si>
  <si>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</si>
  <si>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</si>
  <si>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</si>
  <si>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</si>
  <si>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</si>
  <si>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</si>
  <si>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</si>
  <si>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</si>
  <si>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</si>
  <si>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</si>
  <si>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</si>
  <si>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</si>
  <si>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</si>
  <si>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</si>
  <si>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</si>
  <si>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</si>
  <si>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</si>
  <si>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</si>
  <si>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</si>
  <si>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</si>
  <si>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</si>
  <si>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</si>
  <si>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</si>
  <si>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</si>
  <si>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</si>
  <si>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</si>
  <si>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</si>
  <si>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</si>
  <si>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</si>
  <si>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</si>
  <si>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</si>
  <si>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</si>
  <si>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</si>
  <si>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</si>
  <si>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</si>
  <si>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</si>
  <si>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</si>
  <si>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</si>
  <si>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</si>
  <si>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</si>
  <si>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</si>
  <si>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</si>
  <si>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</si>
  <si>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</si>
  <si>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</si>
  <si>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</si>
  <si>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</si>
  <si>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</si>
  <si>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</si>
  <si>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</si>
  <si>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</si>
  <si>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</si>
  <si>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</si>
  <si>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</si>
  <si>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</si>
  <si>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</si>
  <si>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</si>
  <si>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</si>
  <si>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</si>
  <si>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</si>
  <si>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</si>
  <si>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</si>
  <si>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</si>
  <si>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</si>
  <si>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</si>
  <si>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</si>
  <si>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</si>
  <si>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</si>
  <si>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</si>
  <si>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</si>
  <si>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</si>
  <si>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</si>
  <si>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</si>
  <si>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</si>
  <si>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</si>
  <si>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</si>
  <si>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</si>
  <si>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</si>
  <si>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</si>
  <si>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</si>
  <si>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</si>
  <si>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</si>
  <si>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</si>
  <si>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</si>
  <si>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</si>
  <si>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</si>
  <si>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</si>
  <si>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</si>
  <si>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</si>
  <si>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</si>
  <si>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</si>
  <si>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</si>
  <si>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</si>
  <si>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</si>
  <si>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</si>
  <si>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</si>
  <si>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</si>
  <si>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</si>
  <si>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</si>
  <si>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</si>
  <si>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</si>
  <si>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</si>
  <si>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</si>
  <si>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</si>
  <si>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</si>
  <si>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</si>
  <si>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</si>
  <si>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</si>
  <si>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</si>
  <si>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</si>
  <si>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</si>
  <si>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</si>
  <si>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</si>
  <si>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</si>
  <si>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</si>
  <si>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</si>
  <si>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</si>
  <si>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</si>
  <si>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</si>
  <si>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</si>
  <si>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</si>
  <si>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</si>
  <si>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</si>
  <si>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</si>
  <si>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</si>
  <si>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</si>
  <si>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</si>
  <si>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</si>
  <si>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</si>
  <si>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</si>
  <si>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</si>
  <si>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</si>
  <si>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</si>
  <si>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</si>
  <si>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</si>
  <si>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</si>
  <si>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</si>
  <si>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</si>
  <si>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</si>
  <si>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</si>
  <si>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</si>
  <si>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</si>
  <si>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</si>
  <si>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</si>
  <si>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</si>
  <si>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</si>
  <si>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</si>
  <si>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</si>
  <si>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</si>
  <si>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</si>
  <si>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</si>
  <si>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</si>
  <si>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</si>
  <si>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</si>
  <si>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</si>
  <si>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</si>
  <si>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</si>
  <si>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</si>
  <si>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</si>
  <si>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</si>
  <si>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</si>
  <si>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</si>
  <si>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</si>
  <si>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</si>
  <si>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</si>
  <si>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</si>
  <si>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</si>
  <si>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</si>
  <si>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</si>
  <si>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</si>
  <si>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</si>
  <si>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</si>
  <si>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</si>
  <si>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</si>
  <si>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</si>
  <si>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</si>
  <si>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</si>
  <si>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</si>
  <si>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</si>
  <si>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</si>
  <si>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</si>
  <si>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</si>
  <si>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</si>
  <si>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</si>
  <si>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</si>
  <si>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</si>
  <si>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</si>
  <si>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</si>
  <si>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</si>
  <si>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</si>
  <si>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</si>
  <si>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</si>
  <si>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</si>
  <si>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</si>
  <si>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</si>
  <si>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</si>
  <si>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</si>
  <si>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</si>
  <si>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</si>
  <si>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</si>
  <si>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</si>
  <si>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</si>
  <si>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</si>
  <si>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</si>
  <si>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</si>
  <si>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</si>
  <si>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</si>
  <si>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</si>
  <si>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</si>
  <si>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</si>
  <si>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</si>
  <si>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</si>
  <si>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</si>
  <si>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</si>
  <si>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</si>
  <si>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</si>
  <si>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</si>
  <si>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</si>
  <si>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</si>
  <si>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</si>
  <si>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</si>
  <si>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</si>
  <si>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</si>
  <si>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</si>
  <si>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</si>
  <si>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</si>
  <si>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</si>
  <si>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</si>
  <si>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</si>
  <si>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</si>
  <si>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</si>
  <si>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</si>
  <si>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</si>
  <si>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</si>
  <si>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</si>
  <si>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</si>
  <si>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</si>
  <si>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</si>
  <si>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</si>
  <si>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</si>
  <si>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</si>
  <si>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</si>
  <si>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</si>
  <si>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</si>
  <si>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</si>
  <si>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</si>
  <si>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</si>
  <si>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</si>
  <si>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</si>
  <si>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</si>
  <si>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</si>
  <si>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</si>
  <si>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</si>
  <si>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</si>
  <si>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</si>
  <si>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</si>
  <si>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</si>
  <si>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</si>
  <si>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</si>
  <si>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</si>
  <si>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</si>
  <si>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</si>
  <si>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</si>
  <si>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</si>
  <si>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</si>
  <si>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</si>
  <si>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</si>
  <si>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</si>
  <si>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</si>
  <si>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</si>
  <si>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</si>
  <si>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</si>
  <si>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</si>
  <si>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</si>
  <si>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</si>
  <si>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</si>
  <si>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</si>
  <si>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</si>
  <si>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</si>
  <si>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</si>
  <si>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</si>
  <si>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</si>
  <si>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</si>
  <si>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</si>
  <si>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</si>
  <si>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</si>
  <si>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</si>
  <si>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</si>
  <si>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</si>
  <si>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</si>
  <si>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</si>
  <si>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</si>
  <si>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</si>
  <si>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</si>
  <si>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</si>
  <si>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</si>
  <si>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</si>
  <si>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</si>
  <si>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</si>
  <si>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</si>
  <si>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</si>
  <si>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</si>
  <si>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</si>
  <si>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</si>
  <si>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</si>
  <si>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</si>
  <si>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</si>
  <si>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</si>
  <si>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</si>
  <si>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</si>
  <si>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</si>
  <si>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</si>
  <si>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</si>
  <si>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</si>
  <si>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</si>
  <si>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</si>
  <si>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</si>
  <si>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</si>
  <si>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</si>
  <si>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</si>
  <si>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</si>
  <si>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</si>
  <si>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</si>
  <si>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</si>
  <si>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</si>
  <si>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</si>
  <si>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</si>
  <si>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</si>
  <si>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</si>
  <si>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</si>
  <si>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</si>
  <si>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</si>
  <si>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</si>
  <si>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</si>
  <si>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</si>
  <si>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</si>
  <si>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</si>
  <si>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</si>
  <si>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</si>
  <si>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</si>
  <si>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</si>
  <si>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</si>
  <si>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</si>
  <si>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</si>
  <si>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</si>
  <si>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</si>
  <si>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</si>
  <si>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</si>
  <si>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</si>
  <si>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</si>
  <si>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</si>
  <si>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</si>
  <si>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</si>
  <si>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</si>
  <si>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</si>
  <si>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</si>
  <si>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</si>
  <si>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</si>
  <si>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</si>
  <si>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</si>
  <si>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</si>
  <si>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</si>
  <si>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</si>
  <si>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</si>
  <si>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</si>
  <si>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</si>
  <si>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</si>
  <si>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</si>
  <si>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</si>
  <si>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</si>
  <si>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</si>
  <si>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</si>
  <si>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</si>
  <si>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</si>
  <si>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</si>
  <si>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</si>
  <si>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</si>
  <si>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</si>
  <si>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</si>
  <si>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</si>
  <si>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</si>
  <si>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</si>
  <si>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</si>
  <si>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</si>
  <si>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</si>
  <si>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</si>
  <si>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</si>
  <si>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</si>
  <si>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</si>
  <si>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</si>
  <si>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</si>
  <si>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</si>
  <si>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</si>
  <si>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</si>
  <si>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</si>
  <si>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</si>
  <si>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</si>
  <si>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</si>
  <si>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</si>
  <si>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</si>
  <si>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</si>
  <si>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</si>
  <si>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</si>
  <si>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</si>
  <si>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</si>
  <si>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</si>
  <si>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</si>
  <si>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</si>
  <si>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</si>
  <si>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</si>
  <si>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</si>
  <si>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</si>
  <si>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</si>
  <si>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</si>
  <si>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</si>
  <si>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</si>
  <si>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</si>
  <si>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</si>
  <si>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</si>
  <si>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</si>
  <si>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</si>
  <si>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</si>
  <si>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</si>
  <si>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</si>
  <si>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</si>
  <si>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</si>
  <si>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</si>
  <si>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</si>
  <si>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</si>
  <si>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</si>
  <si>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</si>
  <si>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</si>
  <si>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</si>
  <si>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</si>
  <si>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</si>
  <si>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</si>
  <si>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</si>
  <si>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</si>
  <si>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</si>
  <si>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</si>
  <si>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</si>
  <si>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</si>
  <si>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</si>
  <si>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</si>
  <si>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</si>
  <si>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</si>
  <si>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</si>
  <si>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</si>
  <si>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</si>
  <si>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</si>
  <si>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</si>
  <si>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</si>
  <si>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</si>
  <si>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</si>
  <si>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</si>
  <si>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</si>
  <si>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</si>
  <si>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</si>
  <si>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</si>
  <si>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</si>
  <si>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</si>
  <si>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</si>
  <si>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</si>
  <si>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</si>
  <si>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</si>
  <si>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</si>
  <si>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</si>
  <si>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</si>
  <si>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</si>
  <si>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</si>
  <si>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</si>
  <si>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</si>
  <si>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</si>
  <si>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</si>
  <si>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</si>
  <si>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</si>
  <si>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</si>
  <si>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</si>
  <si>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</si>
  <si>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</si>
  <si>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</si>
  <si>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</si>
  <si>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</si>
  <si>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</si>
  <si>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</si>
  <si>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</si>
  <si>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</si>
  <si>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</si>
  <si>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</si>
  <si>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</si>
  <si>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</si>
  <si>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</si>
  <si>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</si>
  <si>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</si>
  <si>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</si>
  <si>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</si>
  <si>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</si>
  <si>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</si>
  <si>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</si>
  <si>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</si>
  <si>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</si>
  <si>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</si>
  <si>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</si>
  <si>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</si>
  <si>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</si>
  <si>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</si>
  <si>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</si>
  <si>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</si>
  <si>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</si>
  <si>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</si>
  <si>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</si>
  <si>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</si>
  <si>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</si>
  <si>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</si>
  <si>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</si>
  <si>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</si>
  <si>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</si>
  <si>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</si>
  <si>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</si>
  <si>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</si>
  <si>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</si>
  <si>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</si>
  <si>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</si>
  <si>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</si>
  <si>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</si>
  <si>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</si>
  <si>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</si>
  <si>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</si>
  <si>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</si>
  <si>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</si>
  <si>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</si>
  <si>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</si>
  <si>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</si>
  <si>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</si>
  <si>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</si>
  <si>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</si>
  <si>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</si>
  <si>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</si>
  <si>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</si>
  <si>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</si>
  <si>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</si>
  <si>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</si>
  <si>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</si>
  <si>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</si>
  <si>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</si>
  <si>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</si>
  <si>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</si>
  <si>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</si>
  <si>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</si>
  <si>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</si>
  <si>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</si>
  <si>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</si>
  <si>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</si>
  <si>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</si>
  <si>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</si>
  <si>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</si>
  <si>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</si>
  <si>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</si>
  <si>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</si>
  <si>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</si>
  <si>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</si>
  <si>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</si>
  <si>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</si>
  <si>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</si>
  <si>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</si>
  <si>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</si>
  <si>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</si>
  <si>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</si>
  <si>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</si>
  <si>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</si>
  <si>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</si>
  <si>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</si>
  <si>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</si>
  <si>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</si>
  <si>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</si>
  <si>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</si>
  <si>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</si>
  <si>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</si>
  <si>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</si>
  <si>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</si>
  <si>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</si>
  <si>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</si>
  <si>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</si>
  <si>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</si>
  <si>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</si>
  <si>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</si>
  <si>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</si>
  <si>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</si>
  <si>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</si>
  <si>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</si>
  <si>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</si>
  <si>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</si>
  <si>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</si>
  <si>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</si>
  <si>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</si>
  <si>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</si>
  <si>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</si>
  <si>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</si>
  <si>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</si>
  <si>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</si>
  <si>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</si>
  <si>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</si>
  <si>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</si>
  <si>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</si>
  <si>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</si>
  <si>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</si>
  <si>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</si>
  <si>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</si>
  <si>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</si>
  <si>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</si>
  <si>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</si>
  <si>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</si>
  <si>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</si>
  <si>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</si>
  <si>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</si>
  <si>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</si>
  <si>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</si>
  <si>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</si>
  <si>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</si>
  <si>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</si>
  <si>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</si>
  <si>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</si>
  <si>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</si>
  <si>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</si>
  <si>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</si>
  <si>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</si>
  <si>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</si>
  <si>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</si>
  <si>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</si>
  <si>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</si>
  <si>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</si>
  <si>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</si>
  <si>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</si>
  <si>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</si>
  <si>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</si>
  <si>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</si>
  <si>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</si>
  <si>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</si>
  <si>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</si>
  <si>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</si>
  <si>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</si>
  <si>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</si>
  <si>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</si>
  <si>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</si>
  <si>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</si>
  <si>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</si>
  <si>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</si>
  <si>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</si>
  <si>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</si>
  <si>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</si>
  <si>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</si>
  <si>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</si>
  <si>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</si>
  <si>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</si>
  <si>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</si>
  <si>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</si>
  <si>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</si>
  <si>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</si>
  <si>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</si>
  <si>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</si>
  <si>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</si>
  <si>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</si>
  <si>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</si>
  <si>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</si>
  <si>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</si>
  <si>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</si>
  <si>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</si>
  <si>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</si>
  <si>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</si>
  <si>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</si>
  <si>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</si>
  <si>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</si>
  <si>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</si>
  <si>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</si>
  <si>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</si>
  <si>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</si>
  <si>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</si>
  <si>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</si>
  <si>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</si>
  <si>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</si>
  <si>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</si>
  <si>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</si>
  <si>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</si>
  <si>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</si>
  <si>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</si>
  <si>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</si>
  <si>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</si>
  <si>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</si>
  <si>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</si>
  <si>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</si>
  <si>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</si>
  <si>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</si>
  <si>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</si>
  <si>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</si>
  <si>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</si>
  <si>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</si>
  <si>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</si>
  <si>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</si>
  <si>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</si>
  <si>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</si>
  <si>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</si>
  <si>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</si>
  <si>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</si>
  <si>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</si>
  <si>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</si>
  <si>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</si>
  <si>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</si>
  <si>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</si>
  <si>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</si>
  <si>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</si>
  <si>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</si>
  <si>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</si>
  <si>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</si>
  <si>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</si>
  <si>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</si>
  <si>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</si>
  <si>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</si>
  <si>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</si>
  <si>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</si>
  <si>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</si>
  <si>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</si>
  <si>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</si>
  <si>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</si>
  <si>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</si>
  <si>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</si>
  <si>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</si>
  <si>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</si>
  <si>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</si>
  <si>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</si>
  <si>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</si>
  <si>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</si>
  <si>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</si>
  <si>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</si>
  <si>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</si>
  <si>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</si>
  <si>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</si>
  <si>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</si>
  <si>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</si>
  <si>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</si>
  <si>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</si>
  <si>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</si>
  <si>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</si>
  <si>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</si>
  <si>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</si>
  <si>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</si>
  <si>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</si>
  <si>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</si>
  <si>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</si>
  <si>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</si>
  <si>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</si>
  <si>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</si>
  <si>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</si>
  <si>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</si>
  <si>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</si>
  <si>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</si>
  <si>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</si>
  <si>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</si>
  <si>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</si>
  <si>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</si>
  <si>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</si>
  <si>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</si>
  <si>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</si>
  <si>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</si>
  <si>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</si>
  <si>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</si>
  <si>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</si>
  <si>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</si>
  <si>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</si>
  <si>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</si>
  <si>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</si>
  <si>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</si>
  <si>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</si>
  <si>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</si>
  <si>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</si>
  <si>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</si>
  <si>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</si>
  <si>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</si>
  <si>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</si>
  <si>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</si>
  <si>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</si>
  <si>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</si>
  <si>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</si>
  <si>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</si>
  <si>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</si>
  <si>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</si>
  <si>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</si>
  <si>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</si>
  <si>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</si>
  <si>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</si>
  <si>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</si>
  <si>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</si>
  <si>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</si>
  <si>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</si>
  <si>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</si>
  <si>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</si>
  <si>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</si>
  <si>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</si>
  <si>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</si>
  <si>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</si>
  <si>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</si>
  <si>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</si>
  <si>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</si>
  <si>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</si>
  <si>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</si>
  <si>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</si>
  <si>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</si>
  <si>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</si>
  <si>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</si>
  <si>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</si>
  <si>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</si>
  <si>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</si>
  <si>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</si>
  <si>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</si>
  <si>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</si>
  <si>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</si>
  <si>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</si>
  <si>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</si>
  <si>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</si>
  <si>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</si>
  <si>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</si>
  <si>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</si>
  <si>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</si>
  <si>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</si>
  <si>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</si>
  <si>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</si>
  <si>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</si>
  <si>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</si>
  <si>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</si>
  <si>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</si>
  <si>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</si>
  <si>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</si>
  <si>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</si>
  <si>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</si>
  <si>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</si>
  <si>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</si>
  <si>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</si>
  <si>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</si>
  <si>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</si>
  <si>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</si>
  <si>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</si>
  <si>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</si>
  <si>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</si>
  <si>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</si>
  <si>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</si>
  <si>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</si>
  <si>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</si>
  <si>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</si>
  <si>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</si>
  <si>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</si>
  <si>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</si>
  <si>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</si>
  <si>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</si>
  <si>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</si>
  <si>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</si>
  <si>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</si>
  <si>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</si>
  <si>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</si>
  <si>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</si>
  <si>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</si>
  <si>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</si>
  <si>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</si>
  <si>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</si>
  <si>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</si>
  <si>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</si>
  <si>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</si>
  <si>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</si>
  <si>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</si>
  <si>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</si>
  <si>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</si>
  <si>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</si>
  <si>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</si>
  <si>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</si>
  <si>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</si>
  <si>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</si>
  <si>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</si>
  <si>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</si>
  <si>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</si>
  <si>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</si>
  <si>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</si>
  <si>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</si>
  <si>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</si>
  <si>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</si>
  <si>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</si>
  <si>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</si>
  <si>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</si>
  <si>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</si>
  <si>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</si>
  <si>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</si>
  <si>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</si>
  <si>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</si>
  <si>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</si>
  <si>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</si>
  <si>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</si>
  <si>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</si>
  <si>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</si>
  <si>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</si>
  <si>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</si>
  <si>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</si>
  <si>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</si>
  <si>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</si>
  <si>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</si>
  <si>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</si>
  <si>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</si>
  <si>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</si>
  <si>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</si>
  <si>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</si>
  <si>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</si>
  <si>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</si>
  <si>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</si>
  <si>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</si>
  <si>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</si>
  <si>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</si>
  <si>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</si>
  <si>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</si>
  <si>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</si>
  <si>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</si>
  <si>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</si>
  <si>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</si>
  <si>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</si>
  <si>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</si>
  <si>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</si>
  <si>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</si>
  <si>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</si>
  <si>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</si>
  <si>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</si>
  <si>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</si>
  <si>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</si>
  <si>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</si>
  <si>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</si>
  <si>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</si>
  <si>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</si>
  <si>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</si>
  <si>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</si>
  <si>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</si>
  <si>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</si>
  <si>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</si>
  <si>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</si>
  <si>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</si>
  <si>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</si>
  <si>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</si>
  <si>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</si>
  <si>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</si>
  <si>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</si>
  <si>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</si>
  <si>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</si>
  <si>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</si>
  <si>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</si>
  <si>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</si>
  <si>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</si>
  <si>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</si>
  <si>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</si>
  <si>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</si>
  <si>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</si>
  <si>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</si>
  <si>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</si>
  <si>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</si>
  <si>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</si>
  <si>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</si>
  <si>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</si>
  <si>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</si>
  <si>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</si>
  <si>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</si>
  <si>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</si>
  <si>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</si>
  <si>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</si>
  <si>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</si>
  <si>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</si>
  <si>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</si>
  <si>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</si>
  <si>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</si>
  <si>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</si>
  <si>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</si>
  <si>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</si>
  <si>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</si>
  <si>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</si>
  <si>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</si>
  <si>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</si>
  <si>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</si>
  <si>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</si>
  <si>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</si>
  <si>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</si>
  <si>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</si>
  <si>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</si>
  <si>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</si>
  <si>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</si>
  <si>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</si>
  <si>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</si>
  <si>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</si>
  <si>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</si>
  <si>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</si>
  <si>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</si>
  <si>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</si>
  <si>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</si>
  <si>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</si>
  <si>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</si>
  <si>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</si>
  <si>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</si>
  <si>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</si>
  <si>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</si>
  <si>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</si>
  <si>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</si>
  <si>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</si>
  <si>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</si>
  <si>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</si>
  <si>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</si>
  <si>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</si>
  <si>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</si>
  <si>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</si>
  <si>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</si>
  <si>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</si>
  <si>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</si>
  <si>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</si>
  <si>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</si>
  <si>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</si>
  <si>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</si>
  <si>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</si>
  <si>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</si>
  <si>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</si>
  <si>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</si>
  <si>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</si>
  <si>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</si>
  <si>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</si>
  <si>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</si>
  <si>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</si>
  <si>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</si>
  <si>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</si>
  <si>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</si>
  <si>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</si>
  <si>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</si>
  <si>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</si>
  <si>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</si>
  <si>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</si>
  <si>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</si>
  <si>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</si>
  <si>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</si>
  <si>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</si>
  <si>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</si>
  <si>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</si>
  <si>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</si>
  <si>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</si>
  <si>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</si>
  <si>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</si>
  <si>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</si>
  <si>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</si>
  <si>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</si>
  <si>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</si>
  <si>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</si>
  <si>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</si>
  <si>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</si>
  <si>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</si>
  <si>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</si>
  <si>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</si>
  <si>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</si>
  <si>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</si>
  <si>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</si>
  <si>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</si>
  <si>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</si>
  <si>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</si>
  <si>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</si>
  <si>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</si>
  <si>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</si>
  <si>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</si>
  <si>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</si>
  <si>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</si>
  <si>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</si>
  <si>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</si>
  <si>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</si>
  <si>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</si>
  <si>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</si>
  <si>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</si>
  <si>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</si>
  <si>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</si>
  <si>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</si>
  <si>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</si>
  <si>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</si>
  <si>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</si>
  <si>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</si>
  <si>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</si>
  <si>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</si>
  <si>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</si>
  <si>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</si>
  <si>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</si>
  <si>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</si>
  <si>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</si>
  <si>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</si>
  <si>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</si>
  <si>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</si>
  <si>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</si>
  <si>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</si>
  <si>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</si>
  <si>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</si>
  <si>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</si>
  <si>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</si>
  <si>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</si>
  <si>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</si>
  <si>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</si>
  <si>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</si>
  <si>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</si>
  <si>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</si>
  <si>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</si>
  <si>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</si>
  <si>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</si>
  <si>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</si>
  <si>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</si>
  <si>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</si>
  <si>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</si>
  <si>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</si>
  <si>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</si>
  <si>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</si>
  <si>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</si>
  <si>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</si>
  <si>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</si>
  <si>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</si>
  <si>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</si>
  <si>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</si>
  <si>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</si>
  <si>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</si>
  <si>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</si>
  <si>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</si>
  <si>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</si>
  <si>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</si>
  <si>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</si>
  <si>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</si>
  <si>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</si>
  <si>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</si>
  <si>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</si>
  <si>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</si>
  <si>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</si>
  <si>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</si>
  <si>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</si>
  <si>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</si>
  <si>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</si>
  <si>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</si>
  <si>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</si>
  <si>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</si>
  <si>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</si>
  <si>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</si>
  <si>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</si>
  <si>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</si>
  <si>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</si>
  <si>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</si>
  <si>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</si>
  <si>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</si>
  <si>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</si>
  <si>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</si>
  <si>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</si>
  <si>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</si>
  <si>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</si>
  <si>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</si>
  <si>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</si>
  <si>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</si>
  <si>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</si>
  <si>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</si>
  <si>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</si>
  <si>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</si>
  <si>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</si>
  <si>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</si>
  <si>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</si>
  <si>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</si>
  <si>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</si>
  <si>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</si>
  <si>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</si>
  <si>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</si>
  <si>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</si>
  <si>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</si>
  <si>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</si>
  <si>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</si>
  <si>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</si>
  <si>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</si>
  <si>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</si>
  <si>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</si>
  <si>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</si>
  <si>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</si>
  <si>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</si>
  <si>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</si>
  <si>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</si>
  <si>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</si>
  <si>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</si>
  <si>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</si>
  <si>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</si>
  <si>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</si>
  <si>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</si>
  <si>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</si>
  <si>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</si>
  <si>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</si>
  <si>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</si>
  <si>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</si>
  <si>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</si>
  <si>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</si>
  <si>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</si>
  <si>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</si>
  <si>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</si>
  <si>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</si>
  <si>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</si>
  <si>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</si>
  <si>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</si>
  <si>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</si>
  <si>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</si>
  <si>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</si>
  <si>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</si>
  <si>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</si>
  <si>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</si>
  <si>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</si>
  <si>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</si>
  <si>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</si>
  <si>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</si>
  <si>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</si>
  <si>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</si>
  <si>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</si>
  <si>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</si>
  <si>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</si>
  <si>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</si>
  <si>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</si>
  <si>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</si>
  <si>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</si>
  <si>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</si>
  <si>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</si>
  <si>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</si>
  <si>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</si>
  <si>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</si>
  <si>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</si>
  <si>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</si>
  <si>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</si>
  <si>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</si>
  <si>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</si>
  <si>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</si>
  <si>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</si>
  <si>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</si>
  <si>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</si>
  <si>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</si>
  <si>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</si>
  <si>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</si>
  <si>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</si>
  <si>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</si>
  <si>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</si>
  <si>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</si>
  <si>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</si>
  <si>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</si>
  <si>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</si>
  <si>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</si>
  <si>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</si>
  <si>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</si>
  <si>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</si>
  <si>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</si>
  <si>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</si>
  <si>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</si>
  <si>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</si>
  <si>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</si>
  <si>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</si>
  <si>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</si>
  <si>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</si>
  <si>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</si>
  <si>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</si>
  <si>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</si>
  <si>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</si>
  <si>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</si>
  <si>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</si>
  <si>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</si>
  <si>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</si>
  <si>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</si>
  <si>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</si>
  <si>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</si>
  <si>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</si>
  <si>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</si>
  <si>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</si>
  <si>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</si>
  <si>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</si>
  <si>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</si>
  <si>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</si>
  <si>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</si>
  <si>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</si>
  <si>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</si>
  <si>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</si>
  <si>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</si>
  <si>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</si>
  <si>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</si>
  <si>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</si>
  <si>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</si>
  <si>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</si>
  <si>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</si>
  <si>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</si>
  <si>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</si>
  <si>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</si>
  <si>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</si>
  <si>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</si>
  <si>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</si>
  <si>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</si>
  <si>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</si>
  <si>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</si>
  <si>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</si>
  <si>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</si>
  <si>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</si>
  <si>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</si>
  <si>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</si>
  <si>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</si>
  <si>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</si>
  <si>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</si>
  <si>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</si>
  <si>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</si>
  <si>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</si>
  <si>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</si>
  <si>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</si>
  <si>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</si>
  <si>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</si>
  <si>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</si>
  <si>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</si>
  <si>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</si>
  <si>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</si>
  <si>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</si>
  <si>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</si>
  <si>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</si>
  <si>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</si>
  <si>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</si>
  <si>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</si>
  <si>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</si>
  <si>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</si>
  <si>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</si>
  <si>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</si>
  <si>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</si>
  <si>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</si>
  <si>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</si>
  <si>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</si>
  <si>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</si>
  <si>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</si>
  <si>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</si>
  <si>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</si>
  <si>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</si>
  <si>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</si>
  <si>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</si>
  <si>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</si>
  <si>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</si>
  <si>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</si>
  <si>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</si>
  <si>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</si>
  <si>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</si>
  <si>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</si>
  <si>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</si>
  <si>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</si>
  <si>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</si>
  <si>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</si>
  <si>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</si>
  <si>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</si>
  <si>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</si>
  <si>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</si>
  <si>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</si>
  <si>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</si>
  <si>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</si>
  <si>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</si>
  <si>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</si>
  <si>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</si>
  <si>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</si>
  <si>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</si>
  <si>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</si>
  <si>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</si>
  <si>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</si>
  <si>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</si>
  <si>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</si>
  <si>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</si>
  <si>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</si>
  <si>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</si>
  <si>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</si>
  <si>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</si>
  <si>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</si>
  <si>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</si>
  <si>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</si>
  <si>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</si>
  <si>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</si>
  <si>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</si>
  <si>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</si>
  <si>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</si>
  <si>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</si>
  <si>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</si>
  <si>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</si>
  <si>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</si>
  <si>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</si>
  <si>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</si>
  <si>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</si>
  <si>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</si>
  <si>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</si>
  <si>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</si>
  <si>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</si>
  <si>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</si>
  <si>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</si>
  <si>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</si>
  <si>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</si>
  <si>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</si>
  <si>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</si>
  <si>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</si>
  <si>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</si>
  <si>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</si>
  <si>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</si>
  <si>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</si>
  <si>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</si>
  <si>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</si>
  <si>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</si>
  <si>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</si>
  <si>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</si>
  <si>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</si>
  <si>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</si>
  <si>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</si>
  <si>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</si>
  <si>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</si>
  <si>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</si>
  <si>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</si>
  <si>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</si>
  <si>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</si>
  <si>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</si>
  <si>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</si>
  <si>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</si>
  <si>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</si>
  <si>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</si>
  <si>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</si>
  <si>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</si>
  <si>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</si>
  <si>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</si>
  <si>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</si>
  <si>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</si>
  <si>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</si>
  <si>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</si>
  <si>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</si>
  <si>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</si>
  <si>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</si>
  <si>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</si>
  <si>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</si>
  <si>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</si>
  <si>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</si>
  <si>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</si>
  <si>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</si>
  <si>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</si>
  <si>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</si>
  <si>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</si>
  <si>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</si>
  <si>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</si>
  <si>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</si>
  <si>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</si>
  <si>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</si>
  <si>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</si>
  <si>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</si>
  <si>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</si>
  <si>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</si>
  <si>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</si>
  <si>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</si>
  <si>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</si>
  <si>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</si>
  <si>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</si>
  <si>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</si>
  <si>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</si>
  <si>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</si>
  <si>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</si>
  <si>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</si>
  <si>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</si>
  <si>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</si>
  <si>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</si>
  <si>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</si>
  <si>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</si>
  <si>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</si>
  <si>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</si>
  <si>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</si>
  <si>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</si>
  <si>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</si>
  <si>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</si>
  <si>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</si>
  <si>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</si>
  <si>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</si>
  <si>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</si>
  <si>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</si>
  <si>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</si>
  <si>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</si>
  <si>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</si>
  <si>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</si>
  <si>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</si>
  <si>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</si>
  <si>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</si>
  <si>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</si>
  <si>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</si>
  <si>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</si>
  <si>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</si>
  <si>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</si>
  <si>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</si>
  <si>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</si>
  <si>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</si>
  <si>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</si>
  <si>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</si>
  <si>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</si>
  <si>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</si>
  <si>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</si>
  <si>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</si>
  <si>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</si>
  <si>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</si>
  <si>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</si>
  <si>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</si>
  <si>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</si>
  <si>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</si>
  <si>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</si>
  <si>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</si>
  <si>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</si>
  <si>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</si>
  <si>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</si>
  <si>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</si>
  <si>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</si>
  <si>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</si>
  <si>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</si>
  <si>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</si>
  <si>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</si>
  <si>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</si>
  <si>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</si>
  <si>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</si>
  <si>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</si>
  <si>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</si>
  <si>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</si>
  <si>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</si>
  <si>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</si>
  <si>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</si>
  <si>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</si>
  <si>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</si>
  <si>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</si>
  <si>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</si>
  <si>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</si>
  <si>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</si>
  <si>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</si>
  <si>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</si>
  <si>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</si>
  <si>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</si>
  <si>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</si>
  <si>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</si>
  <si>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</si>
  <si>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</si>
  <si>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</si>
  <si>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</si>
  <si>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</si>
  <si>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</si>
  <si>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</si>
  <si>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</si>
  <si>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</si>
  <si>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</si>
  <si>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</si>
  <si>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</si>
  <si>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</si>
  <si>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</si>
  <si>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</si>
  <si>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</si>
  <si>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</si>
  <si>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</si>
  <si>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</si>
  <si>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</si>
  <si>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</si>
  <si>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</si>
  <si>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</si>
  <si>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</si>
  <si>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</si>
  <si>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</si>
  <si>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</si>
  <si>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</si>
  <si>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</si>
  <si>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</si>
  <si>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</si>
  <si>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</si>
  <si>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</si>
  <si>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</si>
  <si>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</si>
  <si>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</si>
  <si>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</si>
  <si>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</si>
  <si>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</si>
  <si>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</si>
  <si>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</si>
  <si>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</si>
  <si>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</si>
  <si>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</si>
  <si>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</si>
  <si>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</si>
  <si>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</si>
  <si>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</si>
  <si>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</si>
  <si>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</si>
  <si>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</si>
  <si>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</si>
  <si>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</si>
  <si>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</si>
  <si>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</si>
  <si>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</si>
  <si>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</si>
  <si>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</si>
  <si>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</si>
  <si>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</si>
  <si>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</si>
  <si>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</si>
  <si>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</si>
  <si>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</si>
  <si>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</si>
  <si>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</si>
  <si>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</si>
  <si>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</si>
  <si>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</si>
  <si>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</si>
  <si>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</si>
  <si>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</si>
  <si>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</si>
  <si>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</si>
  <si>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</si>
  <si>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</si>
  <si>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</si>
  <si>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</si>
  <si>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</si>
  <si>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</si>
  <si>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</si>
  <si>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</si>
  <si>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</si>
  <si>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</si>
  <si>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</si>
  <si>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</si>
  <si>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</si>
  <si>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</si>
  <si>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</si>
  <si>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</si>
  <si>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</si>
  <si>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</si>
  <si>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</si>
  <si>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</si>
  <si>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</si>
  <si>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</si>
  <si>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</si>
  <si>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</si>
  <si>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</si>
  <si>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</si>
  <si>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</si>
  <si>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</si>
  <si>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</si>
  <si>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</si>
  <si>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</si>
  <si>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</si>
  <si>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</si>
  <si>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</si>
  <si>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</si>
  <si>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</si>
  <si>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</si>
  <si>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</si>
  <si>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</si>
  <si>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</si>
  <si>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</si>
  <si>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</si>
  <si>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</si>
  <si>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</si>
  <si>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</si>
  <si>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</si>
  <si>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</si>
  <si>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</si>
  <si>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</si>
  <si>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</si>
  <si>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</si>
  <si>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</si>
  <si>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</si>
  <si>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</si>
  <si>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</si>
  <si>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</si>
  <si>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</si>
  <si>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</si>
  <si>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</si>
  <si>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</si>
  <si>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</si>
  <si>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</si>
  <si>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</si>
  <si>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</si>
  <si>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</si>
  <si>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</si>
  <si>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</si>
  <si>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</si>
  <si>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</si>
  <si>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</si>
  <si>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</si>
  <si>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</si>
  <si>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</si>
  <si>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</si>
  <si>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</si>
  <si>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</si>
  <si>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</si>
  <si>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</si>
  <si>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</si>
  <si>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</si>
  <si>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</si>
  <si>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</si>
  <si>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</si>
  <si>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</si>
  <si>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</si>
  <si>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</si>
  <si>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</si>
  <si>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</si>
  <si>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</si>
  <si>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</si>
  <si>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</si>
  <si>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</si>
  <si>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</si>
  <si>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</si>
  <si>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</si>
  <si>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</si>
  <si>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</si>
  <si>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</si>
  <si>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</si>
  <si>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</si>
  <si>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</si>
  <si>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</si>
  <si>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</si>
  <si>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</si>
  <si>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</si>
  <si>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</si>
  <si>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</si>
  <si>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</si>
  <si>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</si>
  <si>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</si>
  <si>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</si>
  <si>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</si>
  <si>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</si>
  <si>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</si>
  <si>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</si>
  <si>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</si>
  <si>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</si>
  <si>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</si>
  <si>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</si>
  <si>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</si>
  <si>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</si>
  <si>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</si>
  <si>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</si>
  <si>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</si>
  <si>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</si>
  <si>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</si>
  <si>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</si>
  <si>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</si>
  <si>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</si>
  <si>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</si>
  <si>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</si>
  <si>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</si>
  <si>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</si>
  <si>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</si>
  <si>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</si>
  <si>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</si>
  <si>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</si>
  <si>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</si>
  <si>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</si>
  <si>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</si>
  <si>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</si>
  <si>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</si>
  <si>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</si>
  <si>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</si>
  <si>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</si>
  <si>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</si>
  <si>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</si>
  <si>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</si>
  <si>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</si>
  <si>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</si>
  <si>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</si>
  <si>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</si>
  <si>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</si>
  <si>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</si>
  <si>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</si>
  <si>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</si>
  <si>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</si>
  <si>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</si>
  <si>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</si>
  <si>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</si>
  <si>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</si>
  <si>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</si>
  <si>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</si>
  <si>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</si>
  <si>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</si>
  <si>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</si>
  <si>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</si>
  <si>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</si>
  <si>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</si>
  <si>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</si>
  <si>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</si>
  <si>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</si>
  <si>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</si>
  <si>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</si>
  <si>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</si>
  <si>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</si>
  <si>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</si>
  <si>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</si>
  <si>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</si>
  <si>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</si>
  <si>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</si>
  <si>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</si>
  <si>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</si>
  <si>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</si>
  <si>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</si>
  <si>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</si>
  <si>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</si>
  <si>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</si>
  <si>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</si>
  <si>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</si>
  <si>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</si>
  <si>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</si>
  <si>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</si>
  <si>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</si>
  <si>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</si>
  <si>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</si>
  <si>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</si>
  <si>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</si>
  <si>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</si>
  <si>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</si>
  <si>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</si>
  <si>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</si>
  <si>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</si>
  <si>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</si>
  <si>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</si>
  <si>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</si>
  <si>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</si>
  <si>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</si>
  <si>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</si>
  <si>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</si>
  <si>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</si>
  <si>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</si>
  <si>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</si>
  <si>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</si>
  <si>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</si>
  <si>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</si>
  <si>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</si>
  <si>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</si>
  <si>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</si>
  <si>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</si>
  <si>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</si>
  <si>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</si>
  <si>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</si>
  <si>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</si>
  <si>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</si>
  <si>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</si>
  <si>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</si>
  <si>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</si>
  <si>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</si>
  <si>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</si>
  <si>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</si>
  <si>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</si>
  <si>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</si>
  <si>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</si>
  <si>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</si>
  <si>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</si>
  <si>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</si>
  <si>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</si>
  <si>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</si>
  <si>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</si>
  <si>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</si>
  <si>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</si>
  <si>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</si>
  <si>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</si>
  <si>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</si>
  <si>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</si>
  <si>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</si>
  <si>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</si>
  <si>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</si>
  <si>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</si>
  <si>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</si>
  <si>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</si>
  <si>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</si>
  <si>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</si>
  <si>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</si>
  <si>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</si>
  <si>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</si>
  <si>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</si>
  <si>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</si>
  <si>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</si>
  <si>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</si>
  <si>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</si>
  <si>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</si>
  <si>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</si>
  <si>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</si>
  <si>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</si>
  <si>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</si>
  <si>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</si>
  <si>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</si>
  <si>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</si>
  <si>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</si>
  <si>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</si>
  <si>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</si>
  <si>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</si>
  <si>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</si>
  <si>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</si>
  <si>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</si>
  <si>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</si>
  <si>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</si>
  <si>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</si>
  <si>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</si>
  <si>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</si>
  <si>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</si>
  <si>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</si>
  <si>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</si>
  <si>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</si>
  <si>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</si>
  <si>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</si>
  <si>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</si>
  <si>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</si>
  <si>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</si>
  <si>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</si>
  <si>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</si>
  <si>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</si>
  <si>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</si>
  <si>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</si>
  <si>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</si>
  <si>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</si>
  <si>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</si>
  <si>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</si>
  <si>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</si>
  <si>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</si>
  <si>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</si>
  <si>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</si>
  <si>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</si>
  <si>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</si>
  <si>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</si>
  <si>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</si>
  <si>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</si>
  <si>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</si>
  <si>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</si>
  <si>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</si>
  <si>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</si>
  <si>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</si>
  <si>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</si>
  <si>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</si>
  <si>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</si>
  <si>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</si>
  <si>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</si>
  <si>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</si>
  <si>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</si>
  <si>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</si>
  <si>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</si>
  <si>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</si>
  <si>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</si>
  <si>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</si>
  <si>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</si>
  <si>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</si>
  <si>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</si>
  <si>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</si>
  <si>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</si>
  <si>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</si>
  <si>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</si>
  <si>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</si>
  <si>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</si>
  <si>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</si>
  <si>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</si>
  <si>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</si>
  <si>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</si>
  <si>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</si>
  <si>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</si>
  <si>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</si>
  <si>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</si>
  <si>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</si>
  <si>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</si>
  <si>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</si>
  <si>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</si>
  <si>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</si>
  <si>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</si>
  <si>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</si>
  <si>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</si>
  <si>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</si>
  <si>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</si>
  <si>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</si>
  <si>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</si>
  <si>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</si>
  <si>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</si>
  <si>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</si>
  <si>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</si>
  <si>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</si>
  <si>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</si>
  <si>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</si>
  <si>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</si>
  <si>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</si>
  <si>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</si>
  <si>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</si>
  <si>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</si>
  <si>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</si>
  <si>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</si>
  <si>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</si>
  <si>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</si>
  <si>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</si>
  <si>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</si>
  <si>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</si>
  <si>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</si>
  <si>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</si>
  <si>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</si>
  <si>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</si>
  <si>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</si>
  <si>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</si>
  <si>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</si>
  <si>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</si>
  <si>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</si>
  <si>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</si>
  <si>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</si>
  <si>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</si>
  <si>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</si>
  <si>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</si>
  <si>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</si>
  <si>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</si>
  <si>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</si>
  <si>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</si>
  <si>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</si>
  <si>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</si>
  <si>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</si>
  <si>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</si>
  <si>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</si>
  <si>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</si>
  <si>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</si>
  <si>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</si>
  <si>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</si>
  <si>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</si>
  <si>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</si>
  <si>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</si>
  <si>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</si>
  <si>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</si>
  <si>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</si>
  <si>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</si>
  <si>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</si>
  <si>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</si>
  <si>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</si>
  <si>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</si>
  <si>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</si>
  <si>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</si>
  <si>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</si>
  <si>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</si>
  <si>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</si>
  <si>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</si>
  <si>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</si>
  <si>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</si>
  <si>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</si>
  <si>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</si>
  <si>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</si>
  <si>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</si>
  <si>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</si>
  <si>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</si>
  <si>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</si>
  <si>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</si>
  <si>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</si>
  <si>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</si>
  <si>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</si>
  <si>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</si>
  <si>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</si>
  <si>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</si>
  <si>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</si>
  <si>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</si>
  <si>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</si>
  <si>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</si>
  <si>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</si>
  <si>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</si>
  <si>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</si>
  <si>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</si>
  <si>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</si>
  <si>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</si>
  <si>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</si>
  <si>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</si>
  <si>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</si>
  <si>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</si>
  <si>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</si>
  <si>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</si>
  <si>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</si>
  <si>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</si>
  <si>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</si>
  <si>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</si>
  <si>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</si>
  <si>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</si>
  <si>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</si>
  <si>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</si>
  <si>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</si>
  <si>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</si>
  <si>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</si>
  <si>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</si>
  <si>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</si>
  <si>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</si>
  <si>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</si>
  <si>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</si>
  <si>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</si>
  <si>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</si>
  <si>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</si>
  <si>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</si>
  <si>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</si>
  <si>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</si>
  <si>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</si>
  <si>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</si>
  <si>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</si>
  <si>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</si>
  <si>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</si>
  <si>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</si>
  <si>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</si>
  <si>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</si>
  <si>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</si>
  <si>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</si>
  <si>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</si>
  <si>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</si>
  <si>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</si>
  <si>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</si>
  <si>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</si>
  <si>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</si>
  <si>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</si>
  <si>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</si>
  <si>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</si>
  <si>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</si>
  <si>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</si>
  <si>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</si>
  <si>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</si>
  <si>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</si>
  <si>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</si>
  <si>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</si>
  <si>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</si>
  <si>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</si>
  <si>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</si>
  <si>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</si>
  <si>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</si>
  <si>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</si>
  <si>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</si>
  <si>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</si>
  <si>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</si>
  <si>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</si>
  <si>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</si>
  <si>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</si>
  <si>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</si>
  <si>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</si>
  <si>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</si>
  <si>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</si>
  <si>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</si>
  <si>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</si>
  <si>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</si>
  <si>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</si>
  <si>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</si>
  <si>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</si>
  <si>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</si>
  <si>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</si>
  <si>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</si>
  <si>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</si>
  <si>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</si>
  <si>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</si>
  <si>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</si>
  <si>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</si>
  <si>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</si>
  <si>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</si>
  <si>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</si>
  <si>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</si>
  <si>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</si>
  <si>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</si>
  <si>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</si>
  <si>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</si>
  <si>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</si>
  <si>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</si>
  <si>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</si>
  <si>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</si>
  <si>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</si>
  <si>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</si>
  <si>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</si>
  <si>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</si>
  <si>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</si>
  <si>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</si>
  <si>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</si>
  <si>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</si>
  <si>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</si>
  <si>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</si>
  <si>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</si>
  <si>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</si>
  <si>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</si>
  <si>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</si>
  <si>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</si>
  <si>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</si>
  <si>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</si>
  <si>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</si>
  <si>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</si>
  <si>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</si>
  <si>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</si>
  <si>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</si>
  <si>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</si>
  <si>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</si>
  <si>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</si>
  <si>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</si>
  <si>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</si>
  <si>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</si>
  <si>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</si>
  <si>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</si>
  <si>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</si>
  <si>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</si>
  <si>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</si>
  <si>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</si>
  <si>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</si>
  <si>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</si>
  <si>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</si>
  <si>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</si>
  <si>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</si>
  <si>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</si>
  <si>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</si>
  <si>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</si>
  <si>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</si>
  <si>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</si>
  <si>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</si>
  <si>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</si>
  <si>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</si>
  <si>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</si>
  <si>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</si>
  <si>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</si>
  <si>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</si>
  <si>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</si>
  <si>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</si>
  <si>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</si>
  <si>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</si>
  <si>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</si>
  <si>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</si>
  <si>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</si>
  <si>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</si>
  <si>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</si>
  <si>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</si>
  <si>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</si>
  <si>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</si>
  <si>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</si>
  <si>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</si>
  <si>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</si>
  <si>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</si>
  <si>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</si>
  <si>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</si>
  <si>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</si>
  <si>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</si>
  <si>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</si>
  <si>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</si>
  <si>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</si>
  <si>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</si>
  <si>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</si>
  <si>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</si>
  <si>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</si>
  <si>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</si>
  <si>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</si>
  <si>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</si>
  <si>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</si>
  <si>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</si>
  <si>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</si>
  <si>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</si>
  <si>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</si>
  <si>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</si>
  <si>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</si>
  <si>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</si>
  <si>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</si>
  <si>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</si>
  <si>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</si>
  <si>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</si>
  <si>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</si>
  <si>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</si>
  <si>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</si>
  <si>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</si>
  <si>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</si>
  <si>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</si>
  <si>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</si>
  <si>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</si>
  <si>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</si>
  <si>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</si>
  <si>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</si>
  <si>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</si>
  <si>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</si>
  <si>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</si>
  <si>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</si>
  <si>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</si>
  <si>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</si>
  <si>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</si>
  <si>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</si>
  <si>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</si>
  <si>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</si>
  <si>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</si>
  <si>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</si>
  <si>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</si>
  <si>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</si>
  <si>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</si>
  <si>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</si>
  <si>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</si>
  <si>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</si>
  <si>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</si>
  <si>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</si>
  <si>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</si>
  <si>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</si>
  <si>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</si>
  <si>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</si>
  <si>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</si>
  <si>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</si>
  <si>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</si>
  <si>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</si>
  <si>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</si>
  <si>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</si>
  <si>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</si>
  <si>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</si>
  <si>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</si>
  <si>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</si>
  <si>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</si>
  <si>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</si>
  <si>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</si>
  <si>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</si>
  <si>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</si>
  <si>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</si>
  <si>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</si>
  <si>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</si>
  <si>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</si>
  <si>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</si>
  <si>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</si>
  <si>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</si>
  <si>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</si>
  <si>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</si>
  <si>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</si>
  <si>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</si>
  <si>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</si>
  <si>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</si>
  <si>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</si>
  <si>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</si>
  <si>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</si>
  <si>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</si>
  <si>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</si>
  <si>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</si>
  <si>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</si>
  <si>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</si>
  <si>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</si>
  <si>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</si>
  <si>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</si>
  <si>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</si>
  <si>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</si>
  <si>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</si>
  <si>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</si>
  <si>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</si>
  <si>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</si>
  <si>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</si>
  <si>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</si>
  <si>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</si>
  <si>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</si>
  <si>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</si>
  <si>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</si>
  <si>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</si>
  <si>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</si>
  <si>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</si>
  <si>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</si>
  <si>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</si>
  <si>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</si>
  <si>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</si>
  <si>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</si>
  <si>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</si>
  <si>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</si>
  <si>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</si>
  <si>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</si>
  <si>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</si>
  <si>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</si>
  <si>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</si>
  <si>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</si>
  <si>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</si>
  <si>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</si>
  <si>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</si>
  <si>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</si>
  <si>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</si>
  <si>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</si>
  <si>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</si>
  <si>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</si>
  <si>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</si>
  <si>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</si>
  <si>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</si>
  <si>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</si>
  <si>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</si>
  <si>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</si>
  <si>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</si>
  <si>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</si>
  <si>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</si>
  <si>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</si>
  <si>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</si>
  <si>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</si>
  <si>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</si>
  <si>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</si>
  <si>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</si>
  <si>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</si>
  <si>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</si>
  <si>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</si>
  <si>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</si>
  <si>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</si>
  <si>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</si>
  <si>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</si>
  <si>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</si>
  <si>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</si>
  <si>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</si>
  <si>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</si>
  <si>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</si>
  <si>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</si>
  <si>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</si>
  <si>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</si>
  <si>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</si>
  <si>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</si>
  <si>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</si>
  <si>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</si>
  <si>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</si>
  <si>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</si>
  <si>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</si>
  <si>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</si>
  <si>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</si>
  <si>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</si>
  <si>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</si>
  <si>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</si>
  <si>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</si>
  <si>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</si>
  <si>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</si>
  <si>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</si>
  <si>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</si>
  <si>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</si>
  <si>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</si>
  <si>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</si>
  <si>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</si>
  <si>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</si>
  <si>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</si>
  <si>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</si>
  <si>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</si>
  <si>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</si>
  <si>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</si>
  <si>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</si>
  <si>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</si>
  <si>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</si>
  <si>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</si>
  <si>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</si>
  <si>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</si>
  <si>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</si>
  <si>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</si>
  <si>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</si>
  <si>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</si>
  <si>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</si>
  <si>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</si>
  <si>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</si>
  <si>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</si>
  <si>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</si>
  <si>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</si>
  <si>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</si>
  <si>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</si>
  <si>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</si>
  <si>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</si>
  <si>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</si>
  <si>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</si>
  <si>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</si>
  <si>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</si>
  <si>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</si>
  <si>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</si>
  <si>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</si>
  <si>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</si>
  <si>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</si>
  <si>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</si>
  <si>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</si>
  <si>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</si>
  <si>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</si>
  <si>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</si>
  <si>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</si>
  <si>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</si>
  <si>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</si>
  <si>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</si>
  <si>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</si>
  <si>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</si>
  <si>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</si>
  <si>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</si>
  <si>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</si>
  <si>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</si>
  <si>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</si>
  <si>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</si>
  <si>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</si>
  <si>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</si>
  <si>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</si>
  <si>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</si>
  <si>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</si>
  <si>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</si>
  <si>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</si>
  <si>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</si>
  <si>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</si>
  <si>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</si>
  <si>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</si>
  <si>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</si>
  <si>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</si>
  <si>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</si>
  <si>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</si>
  <si>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</si>
  <si>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</si>
  <si>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</si>
  <si>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</si>
  <si>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</si>
  <si>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</si>
  <si>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</si>
  <si>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</si>
  <si>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</si>
  <si>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</si>
  <si>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</si>
  <si>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</si>
  <si>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</si>
  <si>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</si>
  <si>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</si>
  <si>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</si>
  <si>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</si>
  <si>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</si>
  <si>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</si>
  <si>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</si>
  <si>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</si>
  <si>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</si>
  <si>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</si>
  <si>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</si>
  <si>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</si>
  <si>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</si>
  <si>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</si>
  <si>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</si>
  <si>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</si>
  <si>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</si>
  <si>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</si>
  <si>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</si>
  <si>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</si>
  <si>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</si>
  <si>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</si>
  <si>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</si>
  <si>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</si>
  <si>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</si>
  <si>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</si>
  <si>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</si>
  <si>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</si>
  <si>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</si>
  <si>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</si>
  <si>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</si>
  <si>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</si>
  <si>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</si>
  <si>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</si>
  <si>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</si>
  <si>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</si>
  <si>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</si>
  <si>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</si>
  <si>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</si>
  <si>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</si>
  <si>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</si>
  <si>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</si>
  <si>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</si>
  <si>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</si>
  <si>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</si>
  <si>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</si>
  <si>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</si>
  <si>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</si>
  <si>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</si>
  <si>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</si>
  <si>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</si>
  <si>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</si>
  <si>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</si>
  <si>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</si>
  <si>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</si>
  <si>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</si>
  <si>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</si>
  <si>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</si>
  <si>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</si>
  <si>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</si>
  <si>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</si>
  <si>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</si>
  <si>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</si>
  <si>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</si>
  <si>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</si>
  <si>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</si>
  <si>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</si>
  <si>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</si>
  <si>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</si>
  <si>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</si>
  <si>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</si>
  <si>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</si>
  <si>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</si>
  <si>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</si>
  <si>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</si>
  <si>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</si>
  <si>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</si>
  <si>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</si>
  <si>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</si>
  <si>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</si>
  <si>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</si>
  <si>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</si>
  <si>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</si>
  <si>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</si>
  <si>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</si>
  <si>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</si>
  <si>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</si>
  <si>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</si>
  <si>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</si>
  <si>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</si>
  <si>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</si>
  <si>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</si>
  <si>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</si>
  <si>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</si>
  <si>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</si>
  <si>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</si>
  <si>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</si>
  <si>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</si>
  <si>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</si>
  <si>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</si>
  <si>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</si>
  <si>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</si>
  <si>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</si>
  <si>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</si>
  <si>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</si>
  <si>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</si>
  <si>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</si>
  <si>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</si>
  <si>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</si>
  <si>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</si>
  <si>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</si>
  <si>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</si>
  <si>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</si>
  <si>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</si>
  <si>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</si>
  <si>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</si>
  <si>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</si>
  <si>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</si>
  <si>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</si>
  <si>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</si>
  <si>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</si>
  <si>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</si>
  <si>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</si>
  <si>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</si>
  <si>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</si>
  <si>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</si>
  <si>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</si>
  <si>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</si>
  <si>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</si>
  <si>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</si>
  <si>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</si>
  <si>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</si>
  <si>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</si>
  <si>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</si>
  <si>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</si>
  <si>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</si>
  <si>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</si>
  <si>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</si>
  <si>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</si>
  <si>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</si>
  <si>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</si>
  <si>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</si>
  <si>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</si>
  <si>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</si>
  <si>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</si>
  <si>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</si>
  <si>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</si>
  <si>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</si>
  <si>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</si>
  <si>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</si>
  <si>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</si>
  <si>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</si>
  <si>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</si>
  <si>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</si>
  <si>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</si>
  <si>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</si>
  <si>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</si>
  <si>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</si>
  <si>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</si>
  <si>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</si>
  <si>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</si>
  <si>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</si>
  <si>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</si>
  <si>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</si>
  <si>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</si>
  <si>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</si>
  <si>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</si>
  <si>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</si>
  <si>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</si>
  <si>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</si>
  <si>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</si>
  <si>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</si>
  <si>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</si>
  <si>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</si>
  <si>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</si>
  <si>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</si>
  <si>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</si>
  <si>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</si>
  <si>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</si>
  <si>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</si>
  <si>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</si>
  <si>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</si>
  <si>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</si>
  <si>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</si>
  <si>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</si>
  <si>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</si>
  <si>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</si>
  <si>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</si>
  <si>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</si>
  <si>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</si>
  <si>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</si>
  <si>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</si>
  <si>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</si>
  <si>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</si>
  <si>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</si>
  <si>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</si>
  <si>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</si>
  <si>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</si>
  <si>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</si>
  <si>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</si>
  <si>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</si>
  <si>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</si>
  <si>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</si>
  <si>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</si>
  <si>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</si>
  <si>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</si>
  <si>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</si>
  <si>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</si>
  <si>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</si>
  <si>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</si>
  <si>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</si>
  <si>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</si>
  <si>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</si>
  <si>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</si>
  <si>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</si>
  <si>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</si>
  <si>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</si>
  <si>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</si>
  <si>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</si>
  <si>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</si>
  <si>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</si>
  <si>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</si>
  <si>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</si>
  <si>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</si>
  <si>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</si>
  <si>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</si>
  <si>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</si>
  <si>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</si>
  <si>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</si>
  <si>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</si>
  <si>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</si>
  <si>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</si>
  <si>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</si>
  <si>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</si>
  <si>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</si>
  <si>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</si>
  <si>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</si>
  <si>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</si>
  <si>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</si>
  <si>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</si>
  <si>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</si>
  <si>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</si>
  <si>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</si>
  <si>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</si>
  <si>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</si>
  <si>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</si>
  <si>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</si>
  <si>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</si>
  <si>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</si>
  <si>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</si>
  <si>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</si>
  <si>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</si>
  <si>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</si>
  <si>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</si>
  <si>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</si>
  <si>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</si>
  <si>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</si>
  <si>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</si>
  <si>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</si>
  <si>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</si>
  <si>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</si>
  <si>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</si>
  <si>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</si>
  <si>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</si>
  <si>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</si>
  <si>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</si>
  <si>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</si>
  <si>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</si>
  <si>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</si>
  <si>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</si>
  <si>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</si>
  <si>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</si>
  <si>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</si>
  <si>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</si>
  <si>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</si>
  <si>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</si>
  <si>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</si>
  <si>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</si>
  <si>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</si>
  <si>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</si>
  <si>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</si>
  <si>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</si>
  <si>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</si>
  <si>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</si>
  <si>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</si>
  <si>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</si>
  <si>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</si>
  <si>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</si>
  <si>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</si>
  <si>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</si>
  <si>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</si>
  <si>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</si>
  <si>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</si>
  <si>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</si>
  <si>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</si>
  <si>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</si>
  <si>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</si>
  <si>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</si>
  <si>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</si>
  <si>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</si>
  <si>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</si>
  <si>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</si>
  <si>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</si>
  <si>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</si>
  <si>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</si>
  <si>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</si>
  <si>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</si>
  <si>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</si>
  <si>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</si>
  <si>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</si>
  <si>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</si>
  <si>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</si>
  <si>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</si>
  <si>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</si>
  <si>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</si>
  <si>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</si>
  <si>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</si>
  <si>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</si>
  <si>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</si>
  <si>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</si>
  <si>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</si>
  <si>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</si>
  <si>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</si>
  <si>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</si>
  <si>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</si>
  <si>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</si>
  <si>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</si>
  <si>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</si>
  <si>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</si>
  <si>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</si>
  <si>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</si>
  <si>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</si>
  <si>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</si>
  <si>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</si>
  <si>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</si>
  <si>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</si>
  <si>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</si>
  <si>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</si>
  <si>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</si>
  <si>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</si>
  <si>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</si>
  <si>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</si>
  <si>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</si>
  <si>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</si>
  <si>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</si>
  <si>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</si>
  <si>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</si>
  <si>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</si>
  <si>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</si>
  <si>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</si>
  <si>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</si>
  <si>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</si>
  <si>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</si>
  <si>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</si>
  <si>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</si>
  <si>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</si>
  <si>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</si>
  <si>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</si>
  <si>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</si>
  <si>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</si>
  <si>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</si>
  <si>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</si>
  <si>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</si>
  <si>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</si>
  <si>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</si>
  <si>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</si>
  <si>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</si>
  <si>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</si>
  <si>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</si>
  <si>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</si>
  <si>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</si>
  <si>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</si>
  <si>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</si>
  <si>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</si>
  <si>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</si>
  <si>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</si>
  <si>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</si>
  <si>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</si>
  <si>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</si>
  <si>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</si>
  <si>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</si>
  <si>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</si>
  <si>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</si>
  <si>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</si>
  <si>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</si>
  <si>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</si>
  <si>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</si>
  <si>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</si>
  <si>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</si>
  <si>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</si>
  <si>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</si>
  <si>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</si>
  <si>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</si>
  <si>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</si>
  <si>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</si>
  <si>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</si>
  <si>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</si>
  <si>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</si>
  <si>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</si>
  <si>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</si>
  <si>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</si>
  <si>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</si>
  <si>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</si>
  <si>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</si>
  <si>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</si>
  <si>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</si>
  <si>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</si>
  <si>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</si>
  <si>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</si>
  <si>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</si>
  <si>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</si>
  <si>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</si>
  <si>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</si>
  <si>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</si>
  <si>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</si>
  <si>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</si>
  <si>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</si>
  <si>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</si>
  <si>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</si>
  <si>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</si>
  <si>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</si>
  <si>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</si>
  <si>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</si>
  <si>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</si>
  <si>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</si>
  <si>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</si>
  <si>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</si>
  <si>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</si>
  <si>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</si>
  <si>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</si>
  <si>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</si>
  <si>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</si>
  <si>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</si>
  <si>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</si>
  <si>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</si>
  <si>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</si>
  <si>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</si>
  <si>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</si>
  <si>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</si>
  <si>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</si>
  <si>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</si>
  <si>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</si>
  <si>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</si>
  <si>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</si>
  <si>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</si>
  <si>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</si>
  <si>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</si>
  <si>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</si>
  <si>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</si>
  <si>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</si>
  <si>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</si>
  <si>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</si>
  <si>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</si>
  <si>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</si>
  <si>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</si>
  <si>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</si>
  <si>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</si>
  <si>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</si>
  <si>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</si>
  <si>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</si>
  <si>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</si>
  <si>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</si>
  <si>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</si>
  <si>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</si>
  <si>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</si>
  <si>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</si>
  <si>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</si>
  <si>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</si>
  <si>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</si>
  <si>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</si>
  <si>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</si>
  <si>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</si>
  <si>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</si>
  <si>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</si>
  <si>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</si>
  <si>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</si>
  <si>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</si>
  <si>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</si>
  <si>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</si>
  <si>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</si>
  <si>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</si>
  <si>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</si>
  <si>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</si>
  <si>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</si>
  <si>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</si>
  <si>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</si>
  <si>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</si>
  <si>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</si>
  <si>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</si>
  <si>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</si>
  <si>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</si>
  <si>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</si>
  <si>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</si>
  <si>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</si>
  <si>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</si>
  <si>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</si>
  <si>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</si>
  <si>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</si>
  <si>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</si>
  <si>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</si>
  <si>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</si>
  <si>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</si>
  <si>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</si>
  <si>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</si>
  <si>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</si>
  <si>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</si>
  <si>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</si>
  <si>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</si>
  <si>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</si>
  <si>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</si>
  <si>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</si>
  <si>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</si>
  <si>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</si>
  <si>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</si>
  <si>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</si>
  <si>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</si>
  <si>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</si>
  <si>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</si>
  <si>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</si>
  <si>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</si>
  <si>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</si>
  <si>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</si>
  <si>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</si>
  <si>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</si>
  <si>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</si>
  <si>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</si>
  <si>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</si>
  <si>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</si>
  <si>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</si>
  <si>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</si>
  <si>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</si>
  <si>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</si>
  <si>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</si>
  <si>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</si>
  <si>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</si>
  <si>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</si>
  <si>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</si>
  <si>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</si>
  <si>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</si>
  <si>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</si>
  <si>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</si>
  <si>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</si>
  <si>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</si>
  <si>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</si>
  <si>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</si>
  <si>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</si>
  <si>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</si>
  <si>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</si>
  <si>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</si>
  <si>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</si>
  <si>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</si>
  <si>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</si>
  <si>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</si>
  <si>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</si>
  <si>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</si>
  <si>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</si>
  <si>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</si>
  <si>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</si>
  <si>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</si>
  <si>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</si>
  <si>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</si>
  <si>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</si>
  <si>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</si>
  <si>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</si>
  <si>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</si>
  <si>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</si>
  <si>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</si>
  <si>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</si>
  <si>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</si>
  <si>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</si>
  <si>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</si>
  <si>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</si>
  <si>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</si>
  <si>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</si>
  <si>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</si>
  <si>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</si>
  <si>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</si>
  <si>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</si>
  <si>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</si>
  <si>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</si>
  <si>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</si>
  <si>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</si>
  <si>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</si>
  <si>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</si>
  <si>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</si>
  <si>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</si>
  <si>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</si>
  <si>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</si>
  <si>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</si>
  <si>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</si>
  <si>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</si>
  <si>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</si>
  <si>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</si>
  <si>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</si>
  <si>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</si>
  <si>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</si>
  <si>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</si>
  <si>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</si>
  <si>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</si>
  <si>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</si>
  <si>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</si>
  <si>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</si>
  <si>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</si>
  <si>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</si>
  <si>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</si>
  <si>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</si>
  <si>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</si>
  <si>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</si>
  <si>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</si>
  <si>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</si>
  <si>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</si>
  <si>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</si>
  <si>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</si>
  <si>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</si>
  <si>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</si>
  <si>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</si>
  <si>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</si>
  <si>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</si>
  <si>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</si>
  <si>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</si>
  <si>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</si>
  <si>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</si>
  <si>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</si>
  <si>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</si>
  <si>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</si>
  <si>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</si>
  <si>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</si>
  <si>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</si>
  <si>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</si>
  <si>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</si>
  <si>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</si>
  <si>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</si>
  <si>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</si>
  <si>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</si>
  <si>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</si>
  <si>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</si>
  <si>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</si>
  <si>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</si>
  <si>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</si>
  <si>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</si>
  <si>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</si>
  <si>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</si>
  <si>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</si>
  <si>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</si>
  <si>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</si>
  <si>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</si>
  <si>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</si>
  <si>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</si>
  <si>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</si>
  <si>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</si>
  <si>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</si>
  <si>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</si>
  <si>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</si>
  <si>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</si>
  <si>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</si>
  <si>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</si>
  <si>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</si>
  <si>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</si>
  <si>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</si>
  <si>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</si>
  <si>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</si>
  <si>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</si>
  <si>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</si>
  <si>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</si>
  <si>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</si>
  <si>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</si>
  <si>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</si>
  <si>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</si>
  <si>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</si>
  <si>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</si>
  <si>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</si>
  <si>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</si>
  <si>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</si>
  <si>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</si>
  <si>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</si>
  <si>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</si>
  <si>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</si>
  <si>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</si>
  <si>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</si>
  <si>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</si>
  <si>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</si>
  <si>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</si>
  <si>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</si>
  <si>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</si>
  <si>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</si>
  <si>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</si>
  <si>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</si>
  <si>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</si>
  <si>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</si>
  <si>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</si>
  <si>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</si>
  <si>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</si>
  <si>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</si>
  <si>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</si>
  <si>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</si>
  <si>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</si>
  <si>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</si>
  <si>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</si>
  <si>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</si>
  <si>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</si>
  <si>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</si>
  <si>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</si>
  <si>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</si>
  <si>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</si>
  <si>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</si>
  <si>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</si>
  <si>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</si>
  <si>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</si>
  <si>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</si>
  <si>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</si>
  <si>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</si>
  <si>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</si>
  <si>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</si>
  <si>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</si>
  <si>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</si>
  <si>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</si>
  <si>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</si>
  <si>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</si>
  <si>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</si>
  <si>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</si>
  <si>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</si>
  <si>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</si>
  <si>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</si>
  <si>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</si>
  <si>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</si>
  <si>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</si>
  <si>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</si>
  <si>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</si>
  <si>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</si>
  <si>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</si>
  <si>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</si>
  <si>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</si>
  <si>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</si>
  <si>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</si>
  <si>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</si>
  <si>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</si>
  <si>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</si>
  <si>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</si>
  <si>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</si>
  <si>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</si>
  <si>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</si>
  <si>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</si>
  <si>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</si>
  <si>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</si>
  <si>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</si>
  <si>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</si>
  <si>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</si>
  <si>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</si>
  <si>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</si>
  <si>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</si>
  <si>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</si>
  <si>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</si>
  <si>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</si>
  <si>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</si>
  <si>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</si>
  <si>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</si>
  <si>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</si>
  <si>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</si>
  <si>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</si>
  <si>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</si>
  <si>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</si>
  <si>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</si>
  <si>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</si>
  <si>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</si>
  <si>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</si>
  <si>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</si>
  <si>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</si>
  <si>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</si>
  <si>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</si>
  <si>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</si>
  <si>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</si>
  <si>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</si>
  <si>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</si>
  <si>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</si>
  <si>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</si>
  <si>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</si>
  <si>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</si>
  <si>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</si>
  <si>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</si>
  <si>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</si>
  <si>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</si>
  <si>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</si>
  <si>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</si>
  <si>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</si>
  <si>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</si>
  <si>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</si>
  <si>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</si>
  <si>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</si>
  <si>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</si>
  <si>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</si>
  <si>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</si>
  <si>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</si>
  <si>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</si>
  <si>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</si>
  <si>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</si>
  <si>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</si>
  <si>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</si>
  <si>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</si>
  <si>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</si>
  <si>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</si>
  <si>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</si>
  <si>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</si>
  <si>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</si>
  <si>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</si>
  <si>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</si>
  <si>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</si>
  <si>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</si>
  <si>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</si>
  <si>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</si>
  <si>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</si>
  <si>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</si>
  <si>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</si>
  <si>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</si>
  <si>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</si>
  <si>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</si>
  <si>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</si>
  <si>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</si>
  <si>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</si>
  <si>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</si>
  <si>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</si>
  <si>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</si>
  <si>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</si>
  <si>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</si>
  <si>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</si>
  <si>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</si>
  <si>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</si>
  <si>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</si>
  <si>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</si>
  <si>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</si>
  <si>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</si>
  <si>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</si>
  <si>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</si>
  <si>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</si>
  <si>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</si>
  <si>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</si>
  <si>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</si>
  <si>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</si>
  <si>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</si>
  <si>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</si>
  <si>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</si>
  <si>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</si>
  <si>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</si>
  <si>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</si>
  <si>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</si>
  <si>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</si>
  <si>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</si>
  <si>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</si>
  <si>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</si>
  <si>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</si>
  <si>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</si>
  <si>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</si>
  <si>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</si>
  <si>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</si>
  <si>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</si>
  <si>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</si>
  <si>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</si>
  <si>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</si>
  <si>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</si>
  <si>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</si>
  <si>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</si>
  <si>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</si>
  <si>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</si>
  <si>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</si>
  <si>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</si>
  <si>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</si>
  <si>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</si>
  <si>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</si>
  <si>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</si>
  <si>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</si>
  <si>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</si>
  <si>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</si>
  <si>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</si>
  <si>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</si>
  <si>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</si>
  <si>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</si>
  <si>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</si>
  <si>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</si>
  <si>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</si>
  <si>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</si>
  <si>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</si>
  <si>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</si>
  <si>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</si>
  <si>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</si>
  <si>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</si>
  <si>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</si>
  <si>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</si>
  <si>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</si>
  <si>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</si>
  <si>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</si>
  <si>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</si>
  <si>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</si>
  <si>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</si>
  <si>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</si>
  <si>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</si>
  <si>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</si>
  <si>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</si>
  <si>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</si>
  <si>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</si>
  <si>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</si>
  <si>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</si>
  <si>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</si>
  <si>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</si>
  <si>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</si>
  <si>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</si>
  <si>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</si>
  <si>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</si>
  <si>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</si>
  <si>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</si>
  <si>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</si>
  <si>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</si>
  <si>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</si>
  <si>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</si>
  <si>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</si>
  <si>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</si>
  <si>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</si>
  <si>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</si>
  <si>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</si>
  <si>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</si>
  <si>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</si>
  <si>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</si>
  <si>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</si>
  <si>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</si>
  <si>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</si>
  <si>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</si>
  <si>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</si>
  <si>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</si>
  <si>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</si>
  <si>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</si>
  <si>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</si>
  <si>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</si>
  <si>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</si>
  <si>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</si>
  <si>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</si>
  <si>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</si>
  <si>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</si>
  <si>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</si>
  <si>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</si>
  <si>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</si>
  <si>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</si>
  <si>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</si>
  <si>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</si>
  <si>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</si>
  <si>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</si>
  <si>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</si>
  <si>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</si>
  <si>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</si>
  <si>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</si>
  <si>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</si>
  <si>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</si>
  <si>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</si>
  <si>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</si>
  <si>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</si>
  <si>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</si>
  <si>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</si>
  <si>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</si>
  <si>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</si>
  <si>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</si>
  <si>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</si>
  <si>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</si>
  <si>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</si>
  <si>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</si>
  <si>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</si>
  <si>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</si>
  <si>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</si>
  <si>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</si>
  <si>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</si>
  <si>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</si>
  <si>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</si>
  <si>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</si>
  <si>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</si>
  <si>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</si>
  <si>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</si>
  <si>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</si>
  <si>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</si>
  <si>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</si>
  <si>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</si>
  <si>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</si>
  <si>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</si>
  <si>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</si>
  <si>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</si>
  <si>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</si>
  <si>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</si>
  <si>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</si>
  <si>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</si>
  <si>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</si>
  <si>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</si>
  <si>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</si>
  <si>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</si>
  <si>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</si>
  <si>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</si>
  <si>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</si>
  <si>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</si>
  <si>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</si>
  <si>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</si>
  <si>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</si>
  <si>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</si>
  <si>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</si>
  <si>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</si>
  <si>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</si>
  <si>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</si>
  <si>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</si>
  <si>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</si>
  <si>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</si>
  <si>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</si>
  <si>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</si>
  <si>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</si>
  <si>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</si>
  <si>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</si>
  <si>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</si>
  <si>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</si>
  <si>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</si>
  <si>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</si>
  <si>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</si>
  <si>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</si>
  <si>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</si>
  <si>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</si>
  <si>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</si>
  <si>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</si>
  <si>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</si>
  <si>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</si>
  <si>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</si>
  <si>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</si>
  <si>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</si>
  <si>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</si>
  <si>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</si>
  <si>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</si>
  <si>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</si>
  <si>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</si>
  <si>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</si>
  <si>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</si>
  <si>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</si>
  <si>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</si>
  <si>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</si>
  <si>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</si>
  <si>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</si>
  <si>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</si>
  <si>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</si>
  <si>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</si>
  <si>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</si>
  <si>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</si>
  <si>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</si>
  <si>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</si>
  <si>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</si>
  <si>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</si>
  <si>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</si>
  <si>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</si>
  <si>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</si>
  <si>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</si>
  <si>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</si>
  <si>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</si>
  <si>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</si>
  <si>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</si>
  <si>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</si>
  <si>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</si>
  <si>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</si>
  <si>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</si>
  <si>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</si>
  <si>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</si>
  <si>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</si>
  <si>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</si>
  <si>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</si>
  <si>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</si>
  <si>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</si>
  <si>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</si>
  <si>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</si>
  <si>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</si>
  <si>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</si>
  <si>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</si>
  <si>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</si>
  <si>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</si>
  <si>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</si>
  <si>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</si>
  <si>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</si>
  <si>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</si>
  <si>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</si>
  <si>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</si>
  <si>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</si>
  <si>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</si>
  <si>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</si>
  <si>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</si>
  <si>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</si>
  <si>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</si>
  <si>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</si>
  <si>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</si>
  <si>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</si>
  <si>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</si>
  <si>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</si>
  <si>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</si>
  <si>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</si>
  <si>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</si>
  <si>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</si>
  <si>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</si>
  <si>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</si>
  <si>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</si>
  <si>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</si>
  <si>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</si>
  <si>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</si>
  <si>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</si>
  <si>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</si>
  <si>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</si>
  <si>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</si>
  <si>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</si>
  <si>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</si>
  <si>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</si>
  <si>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</si>
  <si>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</si>
  <si>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</si>
  <si>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</si>
  <si>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</si>
  <si>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</si>
  <si>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</si>
  <si>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</si>
  <si>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</si>
  <si>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</si>
  <si>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</si>
  <si>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</si>
  <si>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</si>
  <si>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</si>
  <si>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</si>
  <si>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</si>
  <si>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</si>
  <si>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</si>
  <si>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</si>
  <si>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</si>
  <si>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</si>
  <si>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</si>
  <si>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</si>
  <si>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PCM-20251112-00000416</t>
  </si>
  <si>
    <t>Critical</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</si>
  <si>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</si>
  <si>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</si>
  <si>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</si>
  <si>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</si>
  <si>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</si>
  <si>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</si>
  <si>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</si>
  <si>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</si>
  <si>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</si>
  <si>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</si>
  <si>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</si>
  <si>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</si>
  <si>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</si>
  <si>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</si>
  <si>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</si>
  <si>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</si>
  <si>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</si>
  <si>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</si>
  <si>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</si>
  <si>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</si>
  <si>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</si>
  <si>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</si>
  <si>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</si>
  <si>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</si>
  <si>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</si>
  <si>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</si>
  <si>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</si>
  <si>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</si>
  <si>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</si>
  <si>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</si>
  <si>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</si>
  <si>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</si>
  <si>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</si>
  <si>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</si>
  <si>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</si>
  <si>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</si>
  <si>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</si>
  <si>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</si>
  <si>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</si>
  <si>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</si>
  <si>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</si>
  <si>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</si>
  <si>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</si>
  <si>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</si>
  <si>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</si>
  <si>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</si>
  <si>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</si>
  <si>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</si>
  <si>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</si>
  <si>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</si>
  <si>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</si>
  <si>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</si>
  <si>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</si>
  <si>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</si>
  <si>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</si>
  <si>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</si>
  <si>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</si>
  <si>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</si>
  <si>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</si>
  <si>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</si>
  <si>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</si>
  <si>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</si>
  <si>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</si>
  <si>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</si>
  <si>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</si>
  <si>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</si>
  <si>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</si>
  <si>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</si>
  <si>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</si>
  <si>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</si>
  <si>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</si>
  <si>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</si>
  <si>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</si>
  <si>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</si>
  <si>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</si>
  <si>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</si>
  <si>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</si>
  <si>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</si>
  <si>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</si>
  <si>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</si>
  <si>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</si>
  <si>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</si>
  <si>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</si>
  <si>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</si>
  <si>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PCM-20251112-00000314</t>
  </si>
  <si>
    <t>nob0112</t>
  </si>
  <si>
    <t>was access night issue as located at USF area/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</si>
  <si>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</si>
  <si>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</si>
  <si>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</si>
  <si>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</si>
  <si>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</si>
  <si>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</si>
  <si>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</si>
  <si>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</si>
  <si>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</si>
  <si>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EM team moved ETA: 60 min</t>
  </si>
  <si>
    <t>PCM-20251111-00001857</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</si>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</sst>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310.28795752314909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13977</v>
      </c>
      <c r="E3" s="110" t="s">
        <v>39024</v>
      </c>
      <c r="F3" s="111">
        <v>45973.203483796293</v>
      </c>
      <c r="G3" s="112">
        <f t="shared" ref="G3:G31" ca="1" si="0">IFERROR(NOW()-F3,"")</f>
        <v>3.2899652782361954E-2</v>
      </c>
      <c r="H3" s="155">
        <v>45973.192337962966</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45973.236383449075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45973.236383449075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45973.236383449075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45973.236383449075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45973.236383449075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45973.236383449075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45973.236383449075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45973.236383449075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45973.236383449075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45973.236383449075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45973.236383449075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45973.236383449075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45973.236383449075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45973.236383449075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45973.236383449075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45973.236383449075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45973.236383449075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45973.236383449075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45973.236383449075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45973.236383449075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45973.236383449075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45973.236383449075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45973.236383449075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45973.236383449075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45973.236383449075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45973.236383449075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45973.236383449075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45973.236383449075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45973.236383449075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45973.236383449075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45973.236383449075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45973.236383449075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45973.236383449075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45973.236383449075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45973.236383449075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45973.236383449075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45973.236383449075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45973.236383449075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45973.236383449075</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45973.236383449075</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A5B7A4F8-AB70-4AE4-A99E-F318718D42F9}"/>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tabSelected="1" workbookViewId="0">
      <selection activeCell="J8" sqref="J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148.23654548611376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45973.236383449075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45973.236383449075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45973.236383449075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45973.236383449075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45973.236383449075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45973.236383449075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45973.236383449075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45973.236383449075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45973.236383449075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45973.236383449075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45973.236383449075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45973.236383449075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45973.236383449075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45973.236383449075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45973.236383449075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45973.236383449075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45973.236383449075</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45973.236383449075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45973.236383449075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45973.236383449075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45973.236383449075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45973.236383449075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45973.236383449075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45973.236383449075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45973.236383449075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45973.236383449075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45973.236383449075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45973.236383449075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45973.236383449075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45973.236383449075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45973.236383449075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45973.236383449075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45973.236383449075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45973.236383449075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45973.236383449075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45973.236383449075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45973.236383449075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45973.236383449075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45973.236383449075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45973.236383449075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45973.236383449075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45973.236383449075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45973.236383449075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45973.236383449075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45973.236383449075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45973.236383449075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45973.236383449075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45973.236383449075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45973.236383449075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45973.236383449075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45973.236383449075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45973.236383449075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45973.236383449075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45973.236383449075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45973.236383449075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45973.236383449075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45973.236383449075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45973.236383449075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45973.236383449075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45973.236383449075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45973.236383449075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45973.236383449075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45973.236383449075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45973.236383449075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45973.236383449075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45973.236383449075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45973.236383449075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45973.236383449075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45973.236383449075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45973.236383449075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45973.236383449075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45973.236383449075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45973.236383449075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45973.236383449075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45973.236383449075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45973.236383449075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45973.236383449075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45973.236383449075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45973.236383449075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45973.236383449075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45973.236383449075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45973.236383449075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45973.236383449075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45973.236383449075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45973.236383449075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45973.236383449075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45973.236383449075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45973.236383449075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45973.236383449075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45973.236383449075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45973.236383449075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45973.236383449075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45973.236383449075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45973.236383449075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45973.236383449075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45973.236383449075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45973.236383449075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45973.236383449075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45973.236383449075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45973.236383449075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45973.236383449075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45973.236383449075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45973.236383449075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45973.236383449075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45973.236383449075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45973.236383449075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45973.236383449075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45973.236383449075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45973.236383449075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45973.236383449075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45973.236383449075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45973.236383449075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45973.236383449075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45973.236383449075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45973.236383449075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45973.236383449075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45973.236383449075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45973.236383449075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45973.236383449075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45973.236383449075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45973.236383449075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45973.236383449075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45973.236383449075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45973.236383449075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45973.236383449075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45973.236383449075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45973.236383449075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45973.236383449075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45973.236383449075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45973.236383449075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45973.236383449075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45973.236383449075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45973.236383449075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45973.236383449075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45973.236383449075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45973.236383449075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45973.236383449075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45973.236383449075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45973.236383449075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45973.236383449075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45973.236383449075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45973.236383449075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45973.236383449075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45973.236383449075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45973.236383449075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45973.236383449075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45973.236383449075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45973.236383449075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45973.236383449075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45973.236383449075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45973.236383449075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45973.236383449075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45973.236383449075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45973.236383449075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45973.236383449075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45973.236383449075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45973.236383449075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45973.236383449075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45973.236383449075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45973.236383449075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45973.236383449075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45973.236383449075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45973.236383449075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45973.236383449075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45973.236383449075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45973.236383449075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45973.236383449075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45973.236383449075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45973.236383449075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45973.236383449075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45973.236383449075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45973.236383449075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45973.236383449075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45973.236383449075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45973.236383449075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45973.236383449075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45973.236383449075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45973.236383449075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45973.236383449075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45973.236383449075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45973.236383449075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45973.236383449075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45973.236383449075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45973.236383449075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45973.236383449075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45973.236383449075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45973.236383449075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45973.236383449075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45973.236383449075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45973.236383449075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45973.236383449075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45973.236383449075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45973.236383449075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45973.236383449075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45973.236383449075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45973.236383449075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45973.236383449075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45973.236383449075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45973.236383449075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45973.236383449075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45973.236383449075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45973.236383449075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45973.236383449075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45973.236383449075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45973.236383449075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45973.236383449075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45973.236383449075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45973.236383449075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45973.236383449075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45973.236383449075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45973.236383449075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45973.236383449075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45973.236383449075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45973.236383449075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45973.236383449075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45973.236383449075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45973.236383449075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45973.236383449075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45973.236383449075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45973.236383449075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45973.236383449075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45973.236383449075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45973.236383449075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45973.236383449075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45973.236383449075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45973.236383449075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45973.236383449075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45973.236383449075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45973.236383449075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45973.236383449075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45973.236383449075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45973.236383449075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45973.236383449075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45973.236383449075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45973.236383449075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45973.236383449075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45973.236383449075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45973.236383449075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45973.236383449075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45973.236383449075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45973.236383449075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45973.236383449075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45973.236383449075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45973.236383449075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45973.236383449075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45973.236383449075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45973.236383449075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45973.236383449075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45973.236383449075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45973.236383449075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45973.236383449075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45973.236383449075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45973.236383449075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45973.236383449075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45973.236383449075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45973.236383449075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45973.236383449075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45973.236383449075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45973.236383449075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45973.236383449075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45973.236383449075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45973.236383449075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45973.236383449075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45973.236383449075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45973.236383449075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45973.236383449075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45973.236383449075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45973.236383449075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45973.236383449075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45973.236383449075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45973.236383449075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45973.236383449075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45973.236383449075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45973.236383449075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45973.236383449075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45973.236383449075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45973.236383449075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45973.236383449075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45973.236383449075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45973.236383449075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45973.236383449075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45973.236383449075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45973.236383449075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45973.236383449075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45973.236383449075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45973.236383449075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45973.236383449075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45973.236383449075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45973.236383449075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45973.236383449075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45973.236383449075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45973.236383449075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45973.236383449075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45973.236383449075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45973.236383449075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45973.236383449075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45973.236383449075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45973.236383449075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45973.236383449075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45973.236383449075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45973.236383449075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45973.236383449075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45973.236383449075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45973.236383449075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45973.236383449075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45973.236383449075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45973.236383449075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45973.236383449075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45973.236383449075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45973.236383449075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45973.236383449075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45973.236383449075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45973.236383449075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45973.236383449075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45973.236383449075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45973.236383449075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45973.236383449075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45973.236383449075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45973.236383449075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45973.236383449075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45973.236383449075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45973.236383449075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45973.236383449075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45973.236383449075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45973.236383449075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45973.236383449075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45973.236383449075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45973.236383449075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45973.236383449075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45973.236383449075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45973.236383449075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45973.236383449075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45973.236383449075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45973.236383449075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45973.236383449075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45973.236383449075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45973.236383449075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45973.236383449075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45973.236383449075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45973.236383449075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45973.236383449075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45973.236383449075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45973.236383449075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45973.236383449075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45973.236383449075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45973.236383449075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45973.236383449075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45973.236383449075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45973.236383449075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45973.236383449075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45973.236383449075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45973.236383449075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45973.236383449075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45973.236383449075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45973.236383449075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45973.236383449075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45973.236383449075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45973.236383449075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45973.236383449075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45973.236383449075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45973.236383449075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45973.236383449075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45973.236383449075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45973.236383449075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45973.236383449075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45973.236383449075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45973.236383449075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45973.236383449075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45973.236383449075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45973.236383449075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45973.236383449075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45973.236383449075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45973.236383449075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45973.236383449075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45973.236383449075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45973.236383449075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45973.236383449075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45973.236383449075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45973.236383449075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45973.236383449075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45973.236383449075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45973.236383449075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45973.236383449075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45973.236383449075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45973.236383449075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45973.236383449075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45973.236383449075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45973.236383449075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45973.236383449075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45973.236383449075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45973.236383449075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45973.236383449075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45973.236383449075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45973.236383449075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45973.236383449075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45973.236383449075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45973.236383449075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45973.236383449075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45973.236383449075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45973.236383449075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45973.236383449075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45973.236383449075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45973.236383449075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45973.236383449075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45973.236383449075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45973.236383449075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45973.236383449075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45973.236383449075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45973.236383449075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45973.236383449075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45973.236383449075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45973.236383449075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45973.236383449075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45973.236383449075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45973.236383449075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45973.236383449075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45973.236383449075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45973.236383449075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45973.236383449075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45973.236383449075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45973.236383449075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45973.236383449075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45973.236383449075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45973.236383449075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45973.236383449075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45973.236383449075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45973.236383449075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45973.236383449075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45973.236383449075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45973.236383449075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45973.236383449075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45973.236383449075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45973.236383449075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45973.236383449075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45973.236383449075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45973.236383449075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45973.236383449075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45973.236383449075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45973.236383449075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45973.236383449075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45973.236383449075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45973.236383449075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45973.236383449075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45973.236383449075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45973.236383449075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45973.236383449075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45973.236383449075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45973.236383449075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45973.236383449075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45973.236383449075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45973.236383449075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45973.236383449075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45973.236383449075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45973.236383449075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45973.236383449075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45973.236383449075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45973.236383449075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45973.236383449075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45973.236383449075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45973.236383449075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45973.236383449075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45973.236383449075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45973.236383449075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45973.236383449075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45973.236383449075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45973.236383449075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45973.236383449075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45973.236383449075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45973.236383449075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45973.236383449075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45973.236383449075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45973.236383449075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45973.236383449075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45973.236383449075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45973.236383449075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45973.236383449075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45973.236383449075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45973.236383449075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45973.236383449075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45973.236383449075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45973.236383449075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45973.236383449075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45973.236383449075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45973.236383449075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45973.236383449075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45973.236383449075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45973.236383449075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45973.236383449075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45973.236383449075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45973.236383449075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45973.236383449075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45973.236383449075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45973.236383449075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45973.236383449075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45973.236383449075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45973.236383449075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45973.236383449075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45973.236383449075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45973.236383449075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45973.236383449075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45973.236383449075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45973.236383449075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45973.236383449075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45973.236383449075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45973.236383449075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45973.236383449075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45973.236383449075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45973.236383449075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45973.236383449075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45973.236383449075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45973.236383449075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45973.236383449075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45973.236383449075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45973.236383449075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45973.236383449075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45973.236383449075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45973.236383449075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45973.236383449075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45973.236383449075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45973.236383449075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45973.236383449075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45973.236383449075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45973.236383449075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45973.236383449075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45973.236383449075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45973.236383449075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45973.236383449075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45973.236383449075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45973.236383449075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45973.236383449075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45973.236383449075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45973.236383449075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45973.236383449075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45973.236383449075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45973.236383449075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45973.236383449075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45973.236383449075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45973.236383449075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45973.236383449075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45973.236383449075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45973.236383449075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45973.236383449075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45973.236383449075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45973.236383449075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45973.236383449075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45973.236383449075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45973.236383449075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45973.236383449075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45973.236383449075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45973.236383449075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45973.236383449075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45973.236383449075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45973.236383449075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45973.236383449075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45973.236383449075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45973.236383449075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45973.236383449075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45973.236383449075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45973.236383449075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45973.236383449075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45973.236383449075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45973.236383449075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45973.236383449075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45973.236383449075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45973.236383449075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45973.236383449075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45973.236383449075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45973.236383449075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45973.236383449075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45973.236383449075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45973.236383449075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45973.236383449075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45973.236383449075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45973.236383449075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45973.236383449075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45973.236383449075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45973.236383449075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45973.236383449075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45973.236383449075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45973.236383449075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45973.236383449075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45973.236383449075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45973.236383449075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45973.236383449075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45973.236383449075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45973.236383449075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45973.236383449075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45973.236383449075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45973.236383449075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45973.236383449075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45973.236383449075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45973.236383449075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45973.236383449075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45973.236383449075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45973.236383449075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45973.236383449075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45973.236383449075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45973.236383449075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45973.236383449075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45973.236383449075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45973.236383449075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45973.236383449075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45973.236383449075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45973.236383449075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45973.236383449075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45973.236383449075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45973.236383449075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45973.236383449075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45973.236383449075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45973.236383449075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45973.236383449075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45973.236383449075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45973.236383449075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45973.236383449075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45973.236383449075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45973.236383449075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45973.236383449075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45973.236383449075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45973.236383449075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45973.236383449075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45973.236383449075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45973.236383449075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45973.236383449075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45973.236383449075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45973.236383449075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45973.236383449075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45973.236383449075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45973.236383449075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45973.236383449075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45973.236383449075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45973.236383449075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45973.236383449075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45973.236383449075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45973.236383449075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45973.236383449075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45973.236383449075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45973.236383449075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45973.236383449075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45973.236383449075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45973.236383449075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45973.236383449075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45973.236383449075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45973.236383449075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45973.236383449075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45973.236383449075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45973.236383449075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45973.236383449075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45973.236383449075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45973.236383449075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45973.236383449075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45973.236383449075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45973.236383449075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45973.236383449075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45973.236383449075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45973.236383449075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45973.236383449075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45973.236383449075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45973.236383449075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45973.236383449075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45973.236383449075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45973.236383449075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45973.236383449075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45973.236383449075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45973.236383449075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45973.236383449075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45973.236383449075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45973.236383449075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45973.236383449075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45973.236383449075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45973.236383449075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45973.236383449075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45973.236383449075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45973.236383449075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45973.236383449075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45973.236383449075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45973.236383449075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45973.236383449075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45973.236383449075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45973.236383449075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45973.236383449075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45973.236383449075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45973.236383449075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45973.236383449075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45973.236383449075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45973.236383449075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45973.236383449075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45973.236383449075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45973.236383449075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45973.236383449075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45973.236383449075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45973.236383449075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45973.236383449075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45973.236383449075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45973.236383449075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45973.236383449075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45973.236383449075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45973.236383449075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45973.236383449075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45973.236383449075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45973.236383449075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45973.236383449075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45973.236383449075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45973.236383449075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45973.236383449075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45973.236383449075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45973.236383449075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45973.236383449075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45973.236383449075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45973.236383449075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45973.236383449075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45973.236383449075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45973.236383449075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45973.236383449075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45973.236383449075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45973.236383449075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45973.236383449075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45973.236383449075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45973.236383449075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45973.236383449075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45973.236383449075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45973.236383449075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45973.236383449075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45973.236383449075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45973.236383449075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45973.236383449075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45973.236383449075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45973.236383449075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45973.236383449075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45973.236383449075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45973.236383449075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45973.236383449075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45973.236383449075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45973.236383449075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45973.236383449075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45973.236383449075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45973.236383449075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45973.236383449075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45973.236383449075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45973.236383449075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45973.236383449075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45973.236383449075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45973.236383449075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45973.236383449075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45973.236383449075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45973.236383449075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45973.236383449075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45973.236383449075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45973.236383449075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45973.236383449075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45973.236383449075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45973.236383449075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45973.236383449075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45973.236383449075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45973.236383449075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45973.236383449075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45973.236383449075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45973.236383449075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45973.236383449075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45973.236383449075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45973.236383449075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45973.236383449075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45973.236383449075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45973.236383449075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45973.236383449075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45973.236383449075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45973.236383449075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45973.236383449075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45973.236383449075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45973.236383449075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45973.236383449075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45973.236383449075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45973.236383449075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45973.236383449075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45973.236383449075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45973.236383449075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45973.236383449075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45973.236383449075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45973.236383449075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45973.236383449075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45973.236383449075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45973.236383449075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45973.236383449075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45973.236383449075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45973.236383449075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45973.236383449075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45973.236383449075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45973.236383449075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45973.236383449075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45973.236383449075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45973.236383449075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45973.236383449075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45973.236383449075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45973.236383449075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45973.236383449075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45973.236383449075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45973.236383449075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45973.236383449075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45973.236383449075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45973.236383449075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45973.236383449075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45973.236383449075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45973.236383449075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45973.236383449075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45973.236383449075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45973.236383449075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45973.236383449075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45973.236383449075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45973.236383449075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45973.236383449075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45973.236383449075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45973.236383449075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45973.236383449075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45973.236383449075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45973.236383449075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45973.236383449075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45973.236383449075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45973.236383449075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45973.236383449075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45973.236383449075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45973.236383449075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45973.236383449075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45973.236383449075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45973.236383449075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45973.236383449075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45973.236383449075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45973.236383449075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45973.236383449075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45973.236383449075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45973.236383449075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45973.236383449075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45973.236383449075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45973.236383449075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45973.236383449075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45973.236383449075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45973.236383449075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45973.236383449075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45973.236383449075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45973.236383449075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45973.236383449075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45973.236383449075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45973.236383449075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45973.236383449075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45973.236383449075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45973.236383449075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45973.236383449075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45973.236383449075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45973.236383449075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45973.236383449075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45973.236383449075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45973.236383449075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45973.236383449075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45973.236383449075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45973.236383449075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45973.236383449075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45973.236383449075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45973.236383449075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45973.236383449075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45973.236383449075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45973.236383449075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45973.236383449075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45973.236383449075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45973.236383449075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45973.236383449075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45973.236383449075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45973.236383449075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45973.236383449075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45973.236383449075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45973.236383449075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45973.236383449075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45973.236383449075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45973.236383449075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45973.236383449075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45973.236383449075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45973.236383449075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45973.236383449075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45973.236383449075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45973.236383449075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45973.236383449075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45973.236383449075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45973.236383449075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45973.236383449075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45973.236383449075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45973.236383449075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45973.236383449075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45973.236383449075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45973.236383449075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45973.236383449075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45973.236383449075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45973.236383449075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45973.236383449075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45973.236383449075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45973.236383449075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45973.236383449075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45973.236383449075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45973.236383449075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45973.236383449075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45973.236383449075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45973.236383449075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45973.236383449075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45973.236383449075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45973.236383449075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45973.236383449075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45973.236383449075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45973.236383449075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45973.236383449075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45973.236383449075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45973.236383449075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45973.236383449075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45973.236383449075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45973.236383449075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45973.236383449075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45973.236383449075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45973.236383449075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45973.236383449075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45973.236383449075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45973.236383449075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45973.236383449075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45973.236383449075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45973.236383449075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45973.236383449075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45973.236383449075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45973.236383449075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45973.236383449075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45973.236383449075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45973.236383449075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45973.236383449075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45973.236383449075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45973.236383449075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45973.236383449075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45973.236383449075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45973.236383449075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45973.236383449075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45973.236383449075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45973.236383449075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45973.236383449075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45973.236383449075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45973.236383449075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45973.236383449075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45973.236383449075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45973.236383449075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45973.236383449075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45973.236383449075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45973.236383449075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45973.236383449075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45973.236383449075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45973.236383449075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45973.236383449075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45973.236383449075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45973.236383449075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45973.236383449075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45973.236383449075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45973.236383449075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45973.236383449075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45973.236383449075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45973.236383449075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45973.236383449075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45973.236383449075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45973.236383449075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45973.236383449075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45973.236383449075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45973.236383449075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45973.236383449075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45973.236383449075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45973.236383449075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45973.236383449075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45973.236383449075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45973.236383449075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45973.236383449075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45973.236383449075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45973.236383449075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45973.236383449075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45973.236383449075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45973.236383449075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45973.236383449075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45973.236383449075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45973.236383449075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45973.236383449075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45973.236383449075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45973.236383449075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45973.236383449075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45973.236383449075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45973.236383449075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45973.236383449075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45973.236383449075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45973.236383449075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45973.236383449075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45973.236383449075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45973.236383449075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45973.236383449075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45973.236383449075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45973.236383449075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45973.236383449075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45973.236383449075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45973.236383449075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45973.236383449075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45973.236383449075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45973.236383449075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45973.236383449075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45973.236383449075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45973.236383449075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45973.236383449075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45973.236383449075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45973.236383449075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45973.236383449075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45973.236383449075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45973.236383449075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45973.236383449075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45973.236383449075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45973.236383449075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45973.236383449075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45973.236383449075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45973.236383449075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45973.236383449075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45973.236383449075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45973.236383449075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45973.236383449075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45973.236383449075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45973.236383449075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45973.236383449075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45973.236383449075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45973.236383449075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45973.236383449075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45973.236383449075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45973.236383449075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45973.236383449075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45973.236383449075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45973.236383449075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45973.236383449075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45973.236383449075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45973.236383449075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45973.236383449075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45973.236383449075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45973.236383449075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45973.236383449075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45973.236383449075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45973.236383449075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45973.236383449075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45973.236383449075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45973.236383449075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45973.236383449075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45973.236383449075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45973.236383449075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45973.236383449075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45973.236383449075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45973.236383449075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45973.236383449075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45973.236383449075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45973.236383449075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45973.236383449075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45973.236383449075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45973.236383449075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45973.236383449075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45973.236383449075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45973.236383449075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45973.236383449075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45973.236383449075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45973.236383449075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45973.236383449075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45973.236383449075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45973.236383449075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45973.236383449075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45973.236383449075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45973.236383449075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45973.236383449075</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269.75566585647903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v>45973.154166666667</v>
      </c>
      <c r="G3" s="97">
        <f ca="1">IFERROR(NOW()-F3,"")</f>
        <v>8.2216782408067957E-2</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45973.236383449075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45973.236383449075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45973.236383449075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45973.236383449075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45973.236383449075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45973.236383449075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45973.236383449075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45973.236383449075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45973.236383449075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45973.236383449075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45973.236383449075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45973.236383449075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45973.236383449075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45973.236383449075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45973.236383449075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45973.236383449075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45973.236383449075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45973.236383449075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45973.236383449075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45973.236383449075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45973.236383449075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45973.236383449075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45973.236383449075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45973.236383449075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45973.236383449075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45973.236383449075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45973.236383449075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45973.236383449075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45973.236383449075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45973.236383449075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45973.236383449075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45973.236383449075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45973.236383449075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45973.236383449075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45973.236383449075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45973.236383449075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45973.236383449075</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45973.236383449075</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45973.236383449075</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45973.236383449075</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45973.236383449075</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45973.236383449075</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45973.236383449075</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45973.236383449075</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9"/>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81.404323263886909</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39024</v>
      </c>
      <c r="F3" s="38">
        <v>45926.188877314817</v>
      </c>
      <c r="G3" s="116">
        <f t="shared" ref="G3" ca="1" si="0">IFERROR(NOW()-F3,"")</f>
        <v>47.047506134258583</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39024</v>
      </c>
      <c r="F4" s="125">
        <v>45948.661111111112</v>
      </c>
      <c r="G4" s="126">
        <f t="shared" ref="G4:G28" ca="1" si="1">IFERROR(NOW()-F4,"")</f>
        <v>24.575272337962815</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0.49846678241010522</v>
      </c>
      <c r="H6" s="125">
        <v>45972.721944444442</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45973.236383449075</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45973.236383449075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45973.236383449075</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45973.236383449075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45973.236383449075</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45973.236383449075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45973.236383449075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45973.236383449075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45973.236383449075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45973.236383449075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45973.236383449075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45973.236383449075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45973.236383449075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45973.236383449075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45973.236383449075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45973.236383449075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45973.236383449075</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45973.236383449075</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45973.236383449075</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45973.236383449075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45973.236383449075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45973.236383449075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ref="G29:G92" ca="1" si="2">IFERROR(NOW()-F29,"")</f>
        <v>45973.236383449075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45973.236383449075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45973.236383449075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45973.236383449075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45973.236383449075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45973.236383449075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45973.236383449075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45973.236383449075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45973.236383449075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45973.236383449075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45973.236383449075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45973.236383449075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45973.236383449075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45973.236383449075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45973.236383449075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45973.236383449075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45973.236383449075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45973.236383449075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45973.236383449075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45973.236383449075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45973.236383449075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45973.236383449075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45973.236383449075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45973.236383449075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45973.236383449075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45973.236383449075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45973.236383449075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45973.236383449075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45973.236383449075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45973.236383449075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45973.236383449075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45973.236383449075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45973.236383449075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45973.236383449075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45973.236383449075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45973.236383449075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45973.236383449075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45973.236383449075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45973.236383449075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45973.236383449075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45973.236383449075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45973.236383449075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45973.236383449075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45973.236383449075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45973.236383449075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45973.236383449075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45973.236383449075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45973.236383449075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45973.236383449075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45973.236383449075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45973.236383449075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45973.236383449075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45973.236383449075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45973.236383449075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45973.236383449075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45973.236383449075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45973.236383449075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45973.236383449075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45973.236383449075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45973.236383449075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45973.236383449075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45973.236383449075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45973.236383449075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45973.236383449075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ref="G93:G156" ca="1" si="3">IFERROR(NOW()-F93,"")</f>
        <v>45973.236383449075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45973.236383449075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45973.236383449075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45973.236383449075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45973.236383449075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45973.236383449075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45973.236383449075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45973.236383449075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45973.236383449075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45973.236383449075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45973.236383449075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45973.236383449075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45973.236383449075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45973.236383449075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45973.236383449075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45973.236383449075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45973.236383449075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45973.236383449075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45973.236383449075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45973.236383449075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45973.236383449075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45973.236383449075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45973.236383449075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45973.236383449075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45973.236383449075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45973.236383449075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45973.236383449075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45973.236383449075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45973.236383449075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45973.236383449075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45973.236383449075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45973.236383449075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45973.236383449075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45973.236383449075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45973.236383449075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45973.236383449075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45973.236383449075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45973.236383449075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45973.236383449075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45973.236383449075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45973.236383449075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45973.236383449075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45973.236383449075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45973.236383449075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45973.236383449075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45973.236383449075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45973.236383449075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45973.236383449075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45973.236383449075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45973.236383449075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45973.236383449075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45973.236383449075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45973.236383449075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45973.236383449075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45973.236383449075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45973.236383449075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45973.236383449075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45973.236383449075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45973.236383449075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45973.236383449075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45973.236383449075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45973.236383449075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45973.236383449075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45973.236383449075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ref="G157:G220" ca="1" si="4">IFERROR(NOW()-F157,"")</f>
        <v>45973.236383449075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45973.236383449075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45973.236383449075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45973.236383449075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45973.236383449075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45973.236383449075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45973.236383449075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45973.236383449075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45973.236383449075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45973.236383449075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45973.236383449075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45973.236383449075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45973.236383449075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45973.236383449075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45973.236383449075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45973.236383449075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45973.236383449075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45973.236383449075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45973.236383449075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45973.236383449075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45973.236383449075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45973.236383449075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45973.236383449075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45973.236383449075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45973.236383449075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45973.236383449075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45973.236383449075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45973.236383449075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45973.236383449075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45973.236383449075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45973.236383449075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45973.236383449075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45973.236383449075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45973.236383449075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45973.236383449075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45973.236383449075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45973.236383449075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45973.236383449075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45973.236383449075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45973.236383449075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45973.236383449075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45973.236383449075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45973.236383449075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45973.236383449075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45973.236383449075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45973.236383449075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45973.236383449075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45973.236383449075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45973.236383449075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45973.236383449075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45973.236383449075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45973.236383449075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45973.236383449075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45973.236383449075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45973.236383449075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45973.236383449075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45973.236383449075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45973.236383449075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45973.236383449075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45973.236383449075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45973.236383449075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45973.236383449075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45973.236383449075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45973.236383449075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ref="G221:G284" ca="1" si="5">IFERROR(NOW()-F221,"")</f>
        <v>45973.236383449075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45973.236383449075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45973.236383449075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45973.236383449075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45973.236383449075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45973.236383449075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45973.236383449075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45973.236383449075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45973.236383449075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45973.236383449075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45973.236383449075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45973.236383449075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45973.236383449075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45973.236383449075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45973.236383449075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45973.236383449075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45973.236383449075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45973.236383449075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45973.236383449075</v>
      </c>
      <c r="H239" s="124"/>
      <c r="I239" s="124" t="str">
        <f>IFERROR(VLOOKUP(D239,DB!A:F,6,0),"")</f>
        <v/>
      </c>
      <c r="J239" s="124" t="str">
        <f>IFERROR(VLOOKUP(D239,DB!A:G,7,0),"")</f>
        <v/>
      </c>
      <c r="K239" s="124"/>
      <c r="L239" s="124" t="str">
        <f>IFERROR(VLOOKUP(D239,DB!A:I,9,0),"")</f>
        <v/>
      </c>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37249</v>
      </c>
      <c r="E2" s="124" t="s">
        <v>39021</v>
      </c>
      <c r="F2" s="143">
        <v>45972.832800925928</v>
      </c>
      <c r="G2" s="105">
        <f t="shared" ref="G2:G64" ca="1" si="0">IFERROR(NOW()-F2,"-")</f>
        <v>0.40358252314763376</v>
      </c>
      <c r="H2" s="143">
        <v>45972.827187499999</v>
      </c>
      <c r="I2" s="141" t="str">
        <f>IFERROR(VLOOKUP(D2,DB!A:F,6,0),"")</f>
        <v>Generator-SG</v>
      </c>
      <c r="J2" s="141" t="str">
        <f>IFERROR(VLOOKUP(D2,DB!A:G,7,0),"")</f>
        <v>Vandalized</v>
      </c>
      <c r="K2" s="144" t="s">
        <v>39123</v>
      </c>
      <c r="L2" s="145" t="str">
        <f>IFERROR(VLOOKUP(D2,DB!A:I,9,0),"")</f>
        <v>Latis</v>
      </c>
    </row>
    <row r="3" spans="1:16382" ht="31.5" customHeight="1">
      <c r="A3" s="140"/>
      <c r="B3" s="141" t="str">
        <f>IFERROR(VLOOKUP(D3,DB!A:K,11,0),"")</f>
        <v/>
      </c>
      <c r="C3" s="142"/>
      <c r="D3" s="141"/>
      <c r="E3" s="124"/>
      <c r="F3" s="143"/>
      <c r="G3" s="105">
        <f t="shared" ca="1" si="0"/>
        <v>45973.236383449075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45973.236383449075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45973.236383449075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45973.236383449075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45973.236383449075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45973.236383449075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45973.236383449075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45973.236383449075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45973.236383449075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45973.236383449075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45973.236383449075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45973.236383449075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45973.236383449075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45973.236383449075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45973.236383449075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45973.236383449075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45973.236383449075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45973.236383449075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45973.236383449075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45973.236383449075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45973.236383449075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45973.236383449075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45973.236383449075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45973.236383449075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45973.236383449075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45973.236383449075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45973.236383449075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45973.236383449075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45973.236383449075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45973.236383449075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45973.236383449075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45973.236383449075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45973.236383449075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45973.236383449075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45973.236383449075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45973.236383449075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45973.236383449075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45973.236383449075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45973.236383449075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45973.236383449075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45973.236383449075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45973.236383449075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45973.236383449075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45973.236383449075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45973.236383449075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45973.236383449075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45973.236383449075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45973.236383449075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45973.236383449075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45973.236383449075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45973.236383449075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45973.236383449075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45973.236383449075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45973.236383449075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45973.236383449075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45973.236383449075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45973.236383449075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45973.236383449075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45973.236383449075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45973.236383449075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45973.236383449075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45973.236383449075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45973.236383449075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45973.236383449075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45973.236383449075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45973.236383449075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45973.236383449075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45973.236383449075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45973.236383449075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45973.236383449075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45973.236383449075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45973.236383449075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45973.236383449075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45973.236383449075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45973.236383449075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45973.236383449075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45973.236383449075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45973.236383449075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45973.236383449075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45973.236383449075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45973.236383449075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45973.236383449075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45973.236383449075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45973.236383449075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45973.236383449075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45973.236383449075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45973.236383449075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45973.236383449075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45973.236383449075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45973.236383449075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45973.236383449075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45973.236383449075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45973.236383449075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45973.236383449075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45973.236383449075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45973.236383449075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45973.236383449075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45973.236383449075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45973.236383449075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45973.236383449075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45973.236383449075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45973.236383449075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45973.236383449075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45973.236383449075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45973.236383449075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45973.236383449075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45973.236383449075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45973.236383449075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45973.236383449075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45973.236383449075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45973.236383449075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45973.236383449075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45973.236383449075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45973.236383449075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45973.236383449075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45973.236383449075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45973.236383449075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45973.236383449075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45973.236383449075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45973.236383449075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45973.236383449075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45973.236383449075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45973.236383449075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45973.236383449075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45973.236383449075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45973.236383449075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45973.236383449075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45973.236383449075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45973.236383449075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45973.236383449075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45973.236383449075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45973.236383449075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45973.236383449075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45973.236383449075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45973.236383449075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45973.236383449075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45973.236383449075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45973.236383449075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45973.236383449075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45973.236383449075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45973.236383449075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45973.236383449075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45973.236383449075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45973.236383449075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45973.236383449075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45973.236383449075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45973.236383449075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45973.236383449075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45973.236383449075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45973.236383449075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45973.236383449075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45973.236383449075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45973.236383449075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45973.236383449075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45973.236383449075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45973.236383449075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45973.236383449075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45973.236383449075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45973.236383449075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45973.236383449075</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2025-11-12T02:42:13Z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