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40" documentId="13_ncr:1_{F6CB121F-512D-4AA6-A0C1-0FB36C537598}" xr6:coauthVersionLast="47" xr6:coauthVersionMax="47" xr10:uidLastSave="{5DFBFE63-F3C5-4929-AE32-4D31C35E5FB9}"/>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G2" i="6"/>
  <c r="G3" i="6"/>
  <c r="G4" i="6"/>
  <c r="G5" i="6"/>
  <c r="G6" i="6"/>
  <c r="I2" i="6"/>
  <c r="I3" i="6"/>
  <c r="I4" i="6"/>
  <c r="I5" i="6"/>
  <c r="I6" i="6"/>
  <c r="J2" i="6"/>
  <c r="J3" i="6"/>
  <c r="J4" i="6"/>
  <c r="J5" i="6"/>
  <c r="J6" i="6"/>
  <c r="L2" i="6"/>
  <c r="L3" i="6"/>
  <c r="L4" i="6"/>
  <c r="L5" i="6"/>
  <c r="L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<sst xmlns="http://schemas.openxmlformats.org/spreadsheetml/2006/main" count="180276" uniqueCount="39122">
  <si>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</si>
  <si>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</si>
  <si>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</si>
  <si>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</si>
  <si>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</si>
  <si>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</si>
  <si>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</si>
  <si>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</si>
  <si>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</si>
  <si>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</si>
  <si>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</si>
  <si>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</si>
  <si>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</si>
  <si>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</si>
  <si>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</si>
  <si>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</si>
  <si>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</si>
  <si>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</si>
  <si>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</si>
  <si>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</si>
  <si>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</si>
  <si>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</si>
  <si>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</si>
  <si>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</si>
  <si>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</si>
  <si>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</si>
  <si>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</si>
  <si>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</si>
  <si>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</si>
  <si>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</si>
  <si>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</si>
  <si>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</si>
  <si>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</si>
  <si>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</si>
  <si>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</si>
  <si>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</si>
  <si>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</si>
  <si>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</si>
  <si>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</si>
  <si>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</si>
  <si>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</si>
  <si>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</si>
  <si>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</si>
  <si>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</si>
  <si>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</si>
  <si>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</si>
  <si>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</si>
  <si>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</si>
  <si>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</si>
  <si>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</si>
  <si>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</si>
  <si>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</si>
  <si>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</si>
  <si>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</si>
  <si>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</si>
  <si>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</si>
  <si>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</si>
  <si>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</si>
  <si>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</si>
  <si>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</si>
  <si>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</si>
  <si>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</si>
  <si>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</si>
  <si>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</si>
  <si>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</si>
  <si>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</si>
  <si>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</si>
  <si>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</si>
  <si>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</si>
  <si>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</si>
  <si>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</si>
  <si>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</si>
  <si>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</si>
  <si>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</si>
  <si>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</si>
  <si>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</si>
  <si>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</si>
  <si>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</si>
  <si>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</si>
  <si>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</si>
  <si>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</si>
  <si>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</si>
  <si>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</si>
  <si>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</si>
  <si>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</si>
  <si>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</si>
  <si>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</si>
  <si>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</si>
  <si>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</si>
  <si>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</si>
  <si>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</si>
  <si>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</si>
  <si>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</si>
  <si>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</si>
  <si>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</si>
  <si>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</si>
  <si>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</si>
  <si>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</si>
  <si>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</si>
  <si>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</si>
  <si>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</si>
  <si>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</si>
  <si>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</si>
  <si>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</si>
  <si>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</si>
  <si>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</si>
  <si>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</si>
  <si>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</si>
  <si>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</si>
  <si>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</si>
  <si>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</si>
  <si>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</si>
  <si>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</si>
  <si>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</si>
  <si>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</si>
  <si>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</si>
  <si>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</si>
  <si>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</si>
  <si>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</si>
  <si>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</si>
  <si>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</si>
  <si>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</si>
  <si>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</si>
  <si>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</si>
  <si>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</si>
  <si>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</si>
  <si>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</si>
  <si>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</si>
  <si>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</si>
  <si>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</si>
  <si>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</si>
  <si>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</si>
  <si>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</si>
  <si>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</si>
  <si>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</si>
  <si>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</si>
  <si>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</si>
  <si>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</si>
  <si>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</si>
  <si>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</si>
  <si>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</si>
  <si>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</si>
  <si>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</si>
  <si>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</si>
  <si>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</si>
  <si>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</si>
  <si>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</si>
  <si>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</si>
  <si>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</si>
  <si>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</si>
  <si>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</si>
  <si>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</si>
  <si>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</si>
  <si>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</si>
  <si>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</si>
  <si>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</si>
  <si>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</si>
  <si>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</si>
  <si>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</si>
  <si>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</si>
  <si>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</si>
  <si>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</si>
  <si>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</si>
  <si>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</si>
  <si>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</si>
  <si>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</si>
  <si>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</si>
  <si>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</si>
  <si>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</si>
  <si>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</si>
  <si>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</si>
  <si>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</si>
  <si>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</si>
  <si>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</si>
  <si>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</si>
  <si>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</si>
  <si>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</si>
  <si>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</si>
  <si>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</si>
  <si>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</si>
  <si>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</si>
  <si>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</si>
  <si>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</si>
  <si>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</si>
  <si>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</si>
  <si>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</si>
  <si>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</si>
  <si>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</si>
  <si>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</si>
  <si>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</si>
  <si>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</si>
  <si>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</si>
  <si>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</si>
  <si>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</si>
  <si>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</si>
  <si>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</si>
  <si>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</si>
  <si>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</si>
  <si>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</si>
  <si>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</si>
  <si>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</si>
  <si>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</si>
  <si>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</si>
  <si>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</si>
  <si>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</si>
  <si>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</si>
  <si>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</si>
  <si>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</si>
  <si>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</si>
  <si>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</si>
  <si>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</si>
  <si>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</si>
  <si>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</si>
  <si>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</si>
  <si>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</si>
  <si>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</si>
  <si>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</si>
  <si>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</si>
  <si>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</si>
  <si>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</si>
  <si>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</si>
  <si>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</si>
  <si>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</si>
  <si>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</si>
  <si>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</si>
  <si>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</si>
  <si>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</si>
  <si>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</si>
  <si>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</si>
  <si>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</si>
  <si>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</si>
  <si>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</si>
  <si>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</si>
  <si>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</si>
  <si>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</si>
  <si>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</si>
  <si>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</si>
  <si>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</si>
  <si>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</si>
  <si>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</si>
  <si>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</si>
  <si>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</si>
  <si>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</si>
  <si>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</si>
  <si>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</si>
  <si>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</si>
  <si>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</si>
  <si>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</si>
  <si>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</si>
  <si>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</si>
  <si>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</si>
  <si>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</si>
  <si>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</si>
  <si>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</si>
  <si>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</si>
  <si>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</si>
  <si>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</si>
  <si>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</si>
  <si>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</si>
  <si>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</si>
  <si>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</si>
  <si>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</si>
  <si>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</si>
  <si>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</si>
  <si>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</si>
  <si>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</si>
  <si>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</si>
  <si>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</si>
  <si>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</si>
  <si>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</si>
  <si>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</si>
  <si>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</si>
  <si>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</si>
  <si>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</si>
  <si>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</si>
  <si>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</si>
  <si>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</si>
  <si>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</si>
  <si>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</si>
  <si>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</si>
  <si>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</si>
  <si>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</si>
  <si>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</si>
  <si>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</si>
  <si>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</si>
  <si>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</si>
  <si>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</si>
  <si>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</si>
  <si>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</si>
  <si>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</si>
  <si>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</si>
  <si>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</si>
  <si>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</si>
  <si>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</si>
  <si>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</si>
  <si>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</si>
  <si>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</si>
  <si>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</si>
  <si>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</si>
  <si>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</si>
  <si>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</si>
  <si>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</si>
  <si>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</si>
  <si>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</si>
  <si>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</si>
  <si>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</si>
  <si>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</si>
  <si>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</si>
  <si>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</si>
  <si>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</si>
  <si>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</si>
  <si>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</si>
  <si>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</si>
  <si>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</si>
  <si>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</si>
  <si>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</si>
  <si>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</si>
  <si>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</si>
  <si>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</si>
  <si>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</si>
  <si>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</si>
  <si>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</si>
  <si>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</si>
  <si>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</si>
  <si>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</si>
  <si>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</si>
  <si>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</si>
  <si>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</si>
  <si>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</si>
  <si>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</si>
  <si>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</si>
  <si>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</si>
  <si>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</si>
  <si>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</si>
  <si>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</si>
  <si>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</si>
  <si>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</si>
  <si>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</si>
  <si>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</si>
  <si>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</si>
  <si>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</si>
  <si>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</si>
  <si>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</si>
  <si>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</si>
  <si>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</si>
  <si>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</si>
  <si>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</si>
  <si>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</si>
  <si>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</si>
  <si>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</si>
  <si>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</si>
  <si>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</si>
  <si>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</si>
  <si>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</si>
  <si>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</si>
  <si>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</si>
  <si>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</si>
  <si>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</si>
  <si>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</si>
  <si>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</si>
  <si>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</si>
  <si>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</si>
  <si>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</si>
  <si>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</si>
  <si>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</si>
  <si>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</si>
  <si>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</si>
  <si>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</si>
  <si>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</si>
  <si>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</si>
  <si>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</si>
  <si>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</si>
  <si>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</si>
  <si>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</si>
  <si>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</si>
  <si>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</si>
  <si>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</si>
  <si>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</si>
  <si>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</si>
  <si>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</si>
  <si>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</si>
  <si>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</si>
  <si>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</si>
  <si>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</si>
  <si>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</si>
  <si>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</si>
  <si>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</si>
  <si>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</si>
  <si>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</si>
  <si>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</si>
  <si>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</si>
  <si>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</si>
  <si>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</si>
  <si>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</si>
  <si>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</si>
  <si>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</si>
  <si>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</si>
  <si>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</si>
  <si>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</si>
  <si>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</si>
  <si>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</si>
  <si>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</si>
  <si>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</si>
  <si>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</si>
  <si>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</si>
  <si>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</si>
  <si>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</si>
  <si>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</si>
  <si>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</si>
  <si>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</si>
  <si>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</si>
  <si>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</si>
  <si>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</si>
  <si>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</si>
  <si>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</si>
  <si>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</si>
  <si>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</si>
  <si>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</si>
  <si>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</si>
  <si>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</si>
  <si>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</si>
  <si>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</si>
  <si>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</si>
  <si>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</si>
  <si>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</si>
  <si>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</si>
  <si>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</si>
  <si>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</si>
  <si>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</si>
  <si>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</si>
  <si>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</si>
  <si>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</si>
  <si>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</si>
  <si>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</si>
  <si>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</si>
  <si>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</si>
  <si>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</si>
  <si>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</si>
  <si>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</si>
  <si>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</si>
  <si>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</si>
  <si>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</si>
  <si>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</si>
  <si>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</si>
  <si>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</si>
  <si>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</si>
  <si>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</si>
  <si>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</si>
  <si>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</si>
  <si>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</si>
  <si>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</si>
  <si>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</si>
  <si>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</si>
  <si>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</si>
  <si>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</si>
  <si>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</si>
  <si>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</si>
  <si>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</si>
  <si>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</si>
  <si>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</si>
  <si>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</si>
  <si>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</si>
  <si>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</si>
  <si>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</si>
  <si>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</si>
  <si>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</si>
  <si>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</si>
  <si>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</si>
  <si>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</si>
  <si>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</si>
  <si>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</si>
  <si>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</si>
  <si>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</si>
  <si>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</si>
  <si>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</si>
  <si>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</si>
  <si>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</si>
  <si>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</si>
  <si>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</si>
  <si>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</si>
  <si>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</si>
  <si>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</si>
  <si>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</si>
  <si>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</si>
  <si>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</si>
  <si>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</si>
  <si>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</si>
  <si>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</si>
  <si>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</si>
  <si>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</si>
  <si>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</si>
  <si>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</si>
  <si>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</si>
  <si>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</si>
  <si>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</si>
  <si>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</si>
  <si>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</si>
  <si>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</si>
  <si>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</si>
  <si>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</si>
  <si>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</si>
  <si>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</si>
  <si>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</si>
  <si>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</si>
  <si>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</si>
  <si>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</si>
  <si>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</si>
  <si>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</si>
  <si>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</si>
  <si>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</si>
  <si>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</si>
  <si>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</si>
  <si>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</si>
  <si>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</si>
  <si>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</si>
  <si>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</si>
  <si>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</si>
  <si>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</si>
  <si>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</si>
  <si>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</si>
  <si>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</si>
  <si>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</si>
  <si>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</si>
  <si>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</si>
  <si>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</si>
  <si>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</si>
  <si>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</si>
  <si>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</si>
  <si>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</si>
  <si>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</si>
  <si>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</si>
  <si>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</si>
  <si>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</si>
  <si>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</si>
  <si>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</si>
  <si>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</si>
  <si>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</si>
  <si>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</si>
  <si>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</si>
  <si>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</si>
  <si>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</si>
  <si>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</si>
  <si>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</si>
  <si>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</si>
  <si>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</si>
  <si>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</si>
  <si>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</si>
  <si>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</si>
  <si>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</si>
  <si>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</si>
  <si>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</si>
  <si>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</si>
  <si>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</si>
  <si>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</si>
  <si>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</si>
  <si>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</si>
  <si>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</si>
  <si>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</si>
  <si>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</si>
  <si>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</si>
  <si>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</si>
  <si>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</si>
  <si>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</si>
  <si>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</si>
  <si>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</si>
  <si>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</si>
  <si>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</si>
  <si>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</si>
  <si>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</si>
  <si>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</si>
  <si>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</si>
  <si>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</si>
  <si>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</si>
  <si>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</si>
  <si>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</si>
  <si>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</si>
  <si>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</si>
  <si>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</si>
  <si>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</si>
  <si>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</si>
  <si>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</si>
  <si>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</si>
  <si>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</si>
  <si>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</si>
  <si>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</si>
  <si>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</si>
  <si>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</si>
  <si>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</si>
  <si>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</si>
  <si>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</si>
  <si>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</si>
  <si>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</si>
  <si>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</si>
  <si>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</si>
  <si>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</si>
  <si>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</si>
  <si>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</si>
  <si>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</si>
  <si>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</si>
  <si>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</si>
  <si>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</si>
  <si>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</si>
  <si>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</si>
  <si>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</si>
  <si>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</si>
  <si>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</si>
  <si>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</si>
  <si>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</si>
  <si>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</si>
  <si>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</si>
  <si>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</si>
  <si>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</si>
  <si>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</si>
  <si>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</si>
  <si>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</si>
  <si>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</si>
  <si>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</si>
  <si>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</si>
  <si>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</si>
  <si>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</si>
  <si>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</si>
  <si>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</si>
  <si>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</si>
  <si>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</si>
  <si>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</si>
  <si>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</si>
  <si>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</si>
  <si>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</si>
  <si>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</si>
  <si>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</si>
  <si>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</si>
  <si>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</si>
  <si>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</si>
  <si>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</si>
  <si>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</si>
  <si>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</si>
  <si>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</si>
  <si>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</si>
  <si>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</si>
  <si>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</si>
  <si>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</si>
  <si>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</si>
  <si>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</si>
  <si>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</si>
  <si>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</si>
  <si>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</si>
  <si>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</si>
  <si>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</si>
  <si>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</si>
  <si>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</si>
  <si>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</si>
  <si>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</si>
  <si>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</si>
  <si>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</si>
  <si>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</si>
  <si>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</si>
  <si>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</si>
  <si>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</si>
  <si>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</si>
  <si>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</si>
  <si>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</si>
  <si>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</si>
  <si>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</si>
  <si>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</si>
  <si>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</si>
  <si>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</si>
  <si>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</si>
  <si>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</si>
  <si>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</si>
  <si>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</si>
  <si>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</si>
  <si>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</si>
  <si>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</si>
  <si>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</si>
  <si>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</si>
  <si>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</si>
  <si>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</si>
  <si>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</si>
  <si>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</si>
  <si>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</si>
  <si>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</si>
  <si>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</si>
  <si>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</si>
  <si>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</si>
  <si>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</si>
  <si>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</si>
  <si>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</si>
  <si>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</si>
  <si>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</si>
  <si>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</si>
  <si>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</si>
  <si>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</si>
  <si>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</si>
  <si>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</si>
  <si>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</si>
  <si>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</si>
  <si>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</si>
  <si>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</si>
  <si>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</si>
  <si>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</si>
  <si>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</si>
  <si>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</si>
  <si>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</si>
  <si>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</si>
  <si>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</si>
  <si>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</si>
  <si>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</si>
  <si>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</si>
  <si>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</si>
  <si>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</si>
  <si>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</si>
  <si>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</si>
  <si>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</si>
  <si>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</si>
  <si>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</si>
  <si>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</si>
  <si>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</si>
  <si>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</si>
  <si>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</si>
  <si>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</si>
  <si>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</si>
  <si>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</si>
  <si>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</si>
  <si>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</si>
  <si>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</si>
  <si>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</si>
  <si>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</si>
  <si>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</si>
  <si>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</si>
  <si>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</si>
  <si>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</si>
  <si>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</si>
  <si>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</si>
  <si>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</si>
  <si>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</si>
  <si>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</si>
  <si>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</si>
  <si>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</si>
  <si>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</si>
  <si>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</si>
  <si>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</si>
  <si>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</si>
  <si>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</si>
  <si>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</si>
  <si>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</si>
  <si>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</si>
  <si>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</si>
  <si>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</si>
  <si>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</si>
  <si>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</si>
  <si>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</si>
  <si>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</si>
  <si>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</si>
  <si>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</si>
  <si>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</si>
  <si>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</si>
  <si>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</si>
  <si>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</si>
  <si>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</si>
  <si>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</si>
  <si>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</si>
  <si>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</si>
  <si>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</si>
  <si>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</si>
  <si>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</si>
  <si>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</si>
  <si>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</si>
  <si>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</si>
  <si>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</si>
  <si>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</si>
  <si>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</si>
  <si>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</si>
  <si>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</si>
  <si>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</si>
  <si>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</si>
  <si>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</si>
  <si>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</si>
  <si>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</si>
  <si>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</si>
  <si>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</si>
  <si>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</si>
  <si>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</si>
  <si>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</si>
  <si>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</si>
  <si>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</si>
  <si>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</si>
  <si>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</si>
  <si>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</si>
  <si>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</si>
  <si>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</si>
  <si>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</si>
  <si>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</si>
  <si>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</si>
  <si>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</si>
  <si>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</si>
  <si>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</si>
  <si>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</si>
  <si>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</si>
  <si>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</si>
  <si>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</si>
  <si>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</si>
  <si>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</si>
  <si>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</si>
  <si>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</si>
  <si>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</si>
  <si>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</si>
  <si>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</si>
  <si>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</si>
  <si>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</si>
  <si>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</si>
  <si>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</si>
  <si>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</si>
  <si>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</si>
  <si>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</si>
  <si>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</si>
  <si>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</si>
  <si>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</si>
  <si>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</si>
  <si>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</si>
  <si>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</si>
  <si>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</si>
  <si>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</si>
  <si>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</si>
  <si>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</si>
  <si>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</si>
  <si>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</si>
  <si>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</si>
  <si>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</si>
  <si>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</si>
  <si>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</si>
  <si>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</si>
  <si>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</si>
  <si>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</si>
  <si>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</si>
  <si>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</si>
  <si>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</si>
  <si>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</si>
  <si>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</si>
  <si>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</si>
  <si>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</si>
  <si>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</si>
  <si>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</si>
  <si>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</si>
  <si>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</si>
  <si>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</si>
  <si>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</si>
  <si>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</si>
  <si>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</si>
  <si>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</si>
  <si>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</si>
  <si>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</si>
  <si>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</si>
  <si>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</si>
  <si>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</si>
  <si>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</si>
  <si>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</si>
  <si>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</si>
  <si>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</si>
  <si>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</si>
  <si>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</si>
  <si>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</si>
  <si>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</si>
  <si>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</si>
  <si>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</si>
  <si>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</si>
  <si>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</si>
  <si>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</si>
  <si>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</si>
  <si>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</si>
  <si>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</si>
  <si>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</si>
  <si>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</si>
  <si>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</si>
  <si>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</si>
  <si>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</si>
  <si>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</si>
  <si>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</si>
  <si>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</si>
  <si>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</si>
  <si>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</si>
  <si>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</si>
  <si>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</si>
  <si>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</si>
  <si>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</si>
  <si>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</si>
  <si>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</si>
  <si>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</si>
  <si>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</si>
  <si>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</si>
  <si>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</si>
  <si>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</si>
  <si>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</si>
  <si>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</si>
  <si>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</si>
  <si>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</si>
  <si>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</si>
  <si>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</si>
  <si>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</si>
  <si>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</si>
  <si>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</si>
  <si>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</si>
  <si>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</si>
  <si>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</si>
  <si>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</si>
  <si>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</si>
  <si>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</si>
  <si>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</si>
  <si>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</si>
  <si>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</si>
  <si>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</si>
  <si>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</si>
  <si>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</si>
  <si>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</si>
  <si>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</si>
  <si>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</si>
  <si>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</si>
  <si>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</si>
  <si>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</si>
  <si>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</si>
  <si>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</si>
  <si>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</si>
  <si>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</si>
  <si>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</si>
  <si>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</si>
  <si>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</si>
  <si>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</si>
  <si>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</si>
  <si>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</si>
  <si>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</si>
  <si>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</si>
  <si>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</si>
  <si>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</si>
  <si>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</si>
  <si>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</si>
  <si>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</si>
  <si>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</si>
  <si>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</si>
  <si>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</si>
  <si>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</si>
  <si>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</si>
  <si>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</si>
  <si>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</si>
  <si>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</si>
  <si>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</si>
  <si>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</si>
  <si>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</si>
  <si>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</si>
  <si>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</si>
  <si>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</si>
  <si>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</si>
  <si>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</si>
  <si>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</si>
  <si>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</si>
  <si>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</si>
  <si>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</si>
  <si>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</si>
  <si>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</si>
  <si>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</si>
  <si>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</si>
  <si>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</si>
  <si>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</si>
  <si>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</si>
  <si>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</si>
  <si>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</si>
  <si>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</si>
  <si>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</si>
  <si>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</si>
  <si>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</si>
  <si>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</si>
  <si>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</si>
  <si>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</si>
  <si>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</si>
  <si>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</si>
  <si>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</si>
  <si>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</si>
  <si>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</si>
  <si>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</si>
  <si>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</si>
  <si>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</si>
  <si>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</si>
  <si>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</si>
  <si>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</si>
  <si>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</si>
  <si>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</si>
  <si>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</si>
  <si>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</si>
  <si>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</si>
  <si>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</si>
  <si>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</si>
  <si>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</si>
  <si>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</si>
  <si>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</si>
  <si>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</si>
  <si>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</si>
  <si>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</si>
  <si>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</si>
  <si>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</si>
  <si>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</si>
  <si>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</si>
  <si>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</si>
  <si>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</si>
  <si>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</si>
  <si>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</si>
  <si>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</si>
  <si>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</si>
  <si>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</si>
  <si>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</si>
  <si>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</si>
  <si>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</si>
  <si>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</si>
  <si>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</si>
  <si>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</si>
  <si>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</si>
  <si>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</si>
  <si>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</si>
  <si>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</si>
  <si>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</si>
  <si>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</si>
  <si>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</si>
  <si>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</si>
  <si>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</si>
  <si>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</si>
  <si>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</si>
  <si>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</si>
  <si>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</si>
  <si>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</si>
  <si>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</si>
  <si>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</si>
  <si>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</si>
  <si>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</si>
  <si>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</si>
  <si>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</si>
  <si>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</si>
  <si>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</si>
  <si>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</si>
  <si>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</si>
  <si>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</si>
  <si>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</si>
  <si>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</si>
  <si>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</si>
  <si>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</si>
  <si>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</si>
  <si>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</si>
  <si>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</si>
  <si>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</si>
  <si>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</si>
  <si>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</si>
  <si>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</si>
  <si>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</si>
  <si>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</si>
  <si>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</si>
  <si>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</si>
  <si>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</si>
  <si>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</si>
  <si>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</si>
  <si>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</si>
  <si>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</si>
  <si>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</si>
  <si>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</si>
  <si>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</si>
  <si>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</si>
  <si>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</si>
  <si>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</si>
  <si>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</si>
  <si>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</si>
  <si>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</si>
  <si>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</si>
  <si>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</si>
  <si>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</si>
  <si>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</si>
  <si>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</si>
  <si>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</si>
  <si>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</si>
  <si>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</si>
  <si>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</si>
  <si>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</si>
  <si>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</si>
  <si>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</si>
  <si>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</si>
  <si>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</si>
  <si>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</si>
  <si>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</si>
  <si>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</si>
  <si>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</si>
  <si>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</si>
  <si>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</si>
  <si>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</si>
  <si>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</si>
  <si>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</si>
  <si>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</si>
  <si>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</si>
  <si>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</si>
  <si>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</si>
  <si>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</si>
  <si>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</si>
  <si>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</si>
  <si>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</si>
  <si>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</si>
  <si>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</si>
  <si>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</si>
  <si>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</si>
  <si>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</si>
  <si>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</si>
  <si>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</si>
  <si>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</si>
  <si>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</si>
  <si>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</si>
  <si>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</si>
  <si>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</si>
  <si>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</si>
  <si>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</si>
  <si>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</si>
  <si>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</si>
  <si>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</si>
  <si>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</si>
  <si>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</si>
  <si>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</si>
  <si>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</si>
  <si>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</si>
  <si>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</si>
  <si>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</si>
  <si>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</si>
  <si>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</si>
  <si>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</si>
  <si>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</si>
  <si>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</si>
  <si>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</si>
  <si>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</si>
  <si>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</si>
  <si>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</si>
  <si>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</si>
  <si>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</si>
  <si>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</si>
  <si>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</si>
  <si>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</si>
  <si>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</si>
  <si>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</si>
  <si>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</si>
  <si>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</si>
  <si>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</si>
  <si>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</si>
  <si>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</si>
  <si>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</si>
  <si>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</si>
  <si>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</si>
  <si>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</si>
  <si>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</si>
  <si>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</si>
  <si>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</si>
  <si>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</si>
  <si>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</si>
  <si>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</si>
  <si>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</si>
  <si>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</si>
  <si>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</si>
  <si>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</si>
  <si>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</si>
  <si>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</si>
  <si>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</si>
  <si>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</si>
  <si>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</si>
  <si>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</si>
  <si>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</si>
  <si>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</si>
  <si>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</si>
  <si>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</si>
  <si>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</si>
  <si>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</si>
  <si>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</si>
  <si>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</si>
  <si>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</si>
  <si>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</si>
  <si>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</si>
  <si>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</si>
  <si>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</si>
  <si>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</si>
  <si>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</si>
  <si>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</si>
  <si>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</si>
  <si>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</si>
  <si>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</si>
  <si>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</si>
  <si>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</si>
  <si>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</si>
  <si>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</si>
  <si>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</si>
  <si>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</si>
  <si>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</si>
  <si>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</si>
  <si>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</si>
  <si>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</si>
  <si>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</si>
  <si>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</si>
  <si>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</si>
  <si>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</si>
  <si>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</si>
  <si>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</si>
  <si>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</si>
  <si>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</si>
  <si>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</si>
  <si>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</si>
  <si>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</si>
  <si>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</si>
  <si>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</si>
  <si>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</si>
  <si>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</si>
  <si>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</si>
  <si>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</si>
  <si>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</si>
  <si>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</si>
  <si>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</si>
  <si>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</si>
  <si>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</si>
  <si>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</si>
  <si>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</si>
  <si>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</si>
  <si>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</si>
  <si>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</si>
  <si>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</si>
  <si>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</si>
  <si>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</si>
  <si>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</si>
  <si>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</si>
  <si>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</si>
  <si>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</si>
  <si>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</si>
  <si>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</si>
  <si>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</si>
  <si>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</si>
  <si>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</si>
  <si>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</si>
  <si>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</si>
  <si>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</si>
  <si>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</si>
  <si>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</si>
  <si>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</si>
  <si>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</si>
  <si>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</si>
  <si>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</si>
  <si>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</si>
  <si>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</si>
  <si>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</si>
  <si>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</si>
  <si>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</si>
  <si>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</si>
  <si>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</si>
  <si>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</si>
  <si>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</si>
  <si>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</si>
  <si>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</si>
  <si>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</si>
  <si>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</si>
  <si>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</si>
  <si>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</si>
  <si>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</si>
  <si>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</si>
  <si>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</si>
  <si>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</si>
  <si>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</si>
  <si>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</si>
  <si>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</si>
  <si>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</si>
  <si>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</si>
  <si>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</si>
  <si>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</si>
  <si>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</si>
  <si>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</si>
  <si>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</si>
  <si>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</si>
  <si>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</si>
  <si>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</si>
  <si>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</si>
  <si>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</si>
  <si>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</si>
  <si>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</si>
  <si>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</si>
  <si>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</si>
  <si>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</si>
  <si>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</si>
  <si>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</si>
  <si>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</si>
  <si>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</si>
  <si>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</si>
  <si>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</si>
  <si>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</si>
  <si>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</si>
  <si>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</si>
  <si>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</si>
  <si>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</si>
  <si>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</si>
  <si>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</si>
  <si>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</si>
  <si>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</si>
  <si>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</si>
  <si>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</si>
  <si>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</si>
  <si>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</si>
  <si>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</si>
  <si>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</si>
  <si>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</si>
  <si>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</si>
  <si>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</si>
  <si>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</si>
  <si>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</si>
  <si>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</si>
  <si>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</si>
  <si>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</si>
  <si>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</si>
  <si>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</si>
  <si>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</si>
  <si>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</si>
  <si>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</si>
  <si>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</si>
  <si>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</si>
  <si>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</si>
  <si>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</si>
  <si>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</si>
  <si>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</si>
  <si>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</si>
  <si>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</si>
  <si>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</si>
  <si>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</si>
  <si>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</si>
  <si>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</si>
  <si>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</si>
  <si>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</si>
  <si>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</si>
  <si>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</si>
  <si>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</si>
  <si>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</si>
  <si>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</si>
  <si>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</si>
  <si>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</si>
  <si>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</si>
  <si>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</si>
  <si>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</si>
  <si>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</si>
  <si>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</si>
  <si>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</si>
  <si>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</si>
  <si>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</si>
  <si>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</si>
  <si>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</si>
  <si>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</si>
  <si>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</si>
  <si>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</si>
  <si>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</si>
  <si>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</si>
  <si>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</si>
  <si>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</si>
  <si>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</si>
  <si>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</si>
  <si>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</si>
  <si>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</si>
  <si>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</si>
  <si>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</si>
  <si>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</si>
  <si>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</si>
  <si>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</si>
  <si>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</si>
  <si>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</si>
  <si>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</si>
  <si>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</si>
  <si>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</si>
  <si>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</si>
  <si>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</si>
  <si>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</si>
  <si>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</si>
  <si>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</si>
  <si>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</si>
  <si>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</si>
  <si>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</si>
  <si>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</si>
  <si>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</si>
  <si>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</si>
  <si>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</si>
  <si>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</si>
  <si>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</si>
  <si>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</si>
  <si>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</si>
  <si>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</si>
  <si>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</si>
  <si>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</si>
  <si>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</si>
  <si>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</si>
  <si>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</si>
  <si>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</si>
  <si>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</si>
  <si>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</si>
  <si>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</si>
  <si>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</si>
  <si>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</si>
  <si>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</si>
  <si>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</si>
  <si>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</si>
  <si>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</si>
  <si>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</si>
  <si>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</si>
  <si>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</si>
  <si>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</si>
  <si>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</si>
  <si>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</si>
  <si>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</si>
  <si>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</si>
  <si>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</si>
  <si>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</si>
  <si>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</si>
  <si>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</si>
  <si>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</si>
  <si>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</si>
  <si>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</si>
  <si>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</si>
  <si>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</si>
  <si>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</si>
  <si>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</si>
  <si>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</si>
  <si>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</si>
  <si>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</si>
  <si>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</si>
  <si>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</si>
  <si>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</si>
  <si>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</si>
  <si>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</si>
  <si>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</si>
  <si>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</si>
  <si>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</si>
  <si>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</si>
  <si>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</si>
  <si>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</si>
  <si>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</si>
  <si>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</si>
  <si>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</si>
  <si>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</si>
  <si>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</si>
  <si>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</si>
  <si>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</si>
  <si>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</si>
  <si>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</si>
  <si>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</si>
  <si>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</si>
  <si>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</si>
  <si>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</si>
  <si>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</si>
  <si>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</si>
  <si>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</si>
  <si>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</si>
  <si>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</si>
  <si>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</si>
  <si>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</si>
  <si>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</si>
  <si>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</si>
  <si>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</si>
  <si>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</si>
  <si>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</si>
  <si>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</si>
  <si>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</si>
  <si>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</si>
  <si>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</si>
  <si>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</si>
  <si>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</si>
  <si>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</si>
  <si>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</si>
  <si>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</si>
  <si>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</si>
  <si>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</si>
  <si>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</si>
  <si>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</si>
  <si>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</si>
  <si>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</si>
  <si>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</si>
  <si>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</si>
  <si>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</si>
  <si>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</si>
  <si>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</si>
  <si>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</si>
  <si>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</si>
  <si>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</si>
  <si>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</si>
  <si>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</si>
  <si>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</si>
  <si>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</si>
  <si>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</si>
  <si>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</si>
  <si>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</si>
  <si>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</si>
  <si>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</si>
  <si>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</si>
  <si>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</si>
  <si>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</si>
  <si>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</si>
  <si>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</si>
  <si>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</si>
  <si>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</si>
  <si>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</si>
  <si>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</si>
  <si>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</si>
  <si>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</si>
  <si>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</si>
  <si>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</si>
  <si>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</si>
  <si>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</si>
  <si>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</si>
  <si>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</si>
  <si>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</si>
  <si>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</si>
  <si>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</si>
  <si>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</si>
  <si>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</si>
  <si>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</si>
  <si>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</si>
  <si>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</si>
  <si>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</si>
  <si>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</si>
  <si>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</si>
  <si>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</si>
  <si>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</si>
  <si>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</si>
  <si>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</si>
  <si>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</si>
  <si>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</si>
  <si>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</si>
  <si>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</si>
  <si>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</si>
  <si>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</si>
  <si>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</si>
  <si>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</si>
  <si>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</si>
  <si>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</si>
  <si>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</si>
  <si>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</si>
  <si>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</si>
  <si>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</si>
  <si>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</si>
  <si>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</si>
  <si>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</si>
  <si>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</si>
  <si>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</si>
  <si>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</si>
  <si>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</si>
  <si>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</si>
  <si>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</si>
  <si>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</si>
  <si>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</si>
  <si>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</si>
  <si>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</si>
  <si>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</si>
  <si>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</si>
  <si>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</si>
  <si>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</si>
  <si>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</si>
  <si>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</si>
  <si>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</si>
  <si>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</si>
  <si>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</si>
  <si>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</si>
  <si>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</si>
  <si>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</si>
  <si>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</si>
  <si>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</si>
  <si>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</si>
  <si>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</si>
  <si>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</si>
  <si>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</si>
  <si>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</si>
  <si>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</si>
  <si>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</si>
  <si>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</si>
  <si>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</si>
  <si>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</si>
  <si>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</si>
  <si>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</si>
  <si>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</si>
  <si>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</si>
  <si>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</si>
  <si>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</si>
  <si>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</si>
  <si>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</si>
  <si>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</si>
  <si>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</si>
  <si>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</si>
  <si>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</si>
  <si>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</si>
  <si>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</si>
  <si>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</si>
  <si>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</si>
  <si>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</si>
  <si>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</si>
  <si>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</si>
  <si>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</si>
  <si>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</si>
  <si>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</si>
  <si>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</si>
  <si>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</si>
  <si>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</si>
  <si>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</si>
  <si>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</si>
  <si>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</si>
  <si>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</si>
  <si>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</si>
  <si>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</si>
  <si>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</si>
  <si>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</si>
  <si>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</si>
  <si>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</si>
  <si>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</si>
  <si>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</si>
  <si>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</si>
  <si>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</si>
  <si>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</si>
  <si>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</si>
  <si>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</si>
  <si>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</si>
  <si>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</si>
  <si>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</si>
  <si>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</si>
  <si>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</si>
  <si>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</si>
  <si>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</si>
  <si>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</si>
  <si>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</si>
  <si>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</si>
  <si>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</si>
  <si>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</si>
  <si>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</si>
  <si>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</si>
  <si>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</si>
  <si>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</si>
  <si>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</si>
  <si>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</si>
  <si>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</si>
  <si>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</si>
  <si>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</si>
  <si>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</si>
  <si>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</si>
  <si>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</si>
  <si>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</si>
  <si>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</si>
  <si>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</si>
  <si>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</si>
  <si>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</si>
  <si>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</si>
  <si>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</si>
  <si>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</si>
  <si>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</si>
  <si>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</si>
  <si>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</si>
  <si>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</si>
  <si>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</si>
  <si>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</si>
  <si>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</si>
  <si>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</si>
  <si>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</si>
  <si>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</si>
  <si>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</si>
  <si>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</si>
  <si>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</si>
  <si>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</si>
  <si>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</si>
  <si>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</si>
  <si>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</si>
  <si>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</si>
  <si>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</si>
  <si>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</si>
  <si>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</si>
  <si>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</si>
  <si>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</si>
  <si>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</si>
  <si>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</si>
  <si>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</si>
  <si>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</si>
  <si>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</si>
  <si>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</si>
  <si>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</si>
  <si>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</si>
  <si>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</si>
  <si>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</si>
  <si>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</si>
  <si>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</si>
  <si>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</si>
  <si>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</si>
  <si>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</si>
  <si>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</si>
  <si>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</si>
  <si>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</si>
  <si>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</si>
  <si>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</si>
  <si>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</si>
  <si>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</si>
  <si>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</si>
  <si>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</si>
  <si>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</si>
  <si>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</si>
  <si>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</si>
  <si>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</si>
  <si>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</si>
  <si>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</si>
  <si>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</si>
  <si>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</si>
  <si>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</si>
  <si>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</si>
  <si>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</si>
  <si>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</si>
  <si>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</si>
  <si>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</si>
  <si>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</si>
  <si>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</si>
  <si>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</si>
  <si>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</si>
  <si>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</si>
  <si>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</si>
  <si>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</si>
  <si>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</si>
  <si>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</si>
  <si>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</si>
  <si>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</si>
  <si>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</si>
  <si>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</si>
  <si>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</si>
  <si>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</si>
  <si>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</si>
  <si>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</si>
  <si>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</si>
  <si>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</si>
  <si>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</si>
  <si>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</si>
  <si>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</si>
  <si>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</si>
  <si>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</si>
  <si>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</si>
  <si>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</si>
  <si>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</si>
  <si>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</si>
  <si>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</si>
  <si>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</si>
  <si>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</si>
  <si>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</si>
  <si>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</si>
  <si>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</si>
  <si>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</si>
  <si>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</si>
  <si>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</si>
  <si>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</si>
  <si>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</si>
  <si>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</si>
  <si>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</si>
  <si>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</si>
  <si>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</si>
  <si>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</si>
  <si>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</si>
  <si>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</si>
  <si>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</si>
  <si>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</si>
  <si>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</si>
  <si>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</si>
  <si>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</si>
  <si>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</si>
  <si>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</si>
  <si>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</si>
  <si>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</si>
  <si>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</si>
  <si>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</si>
  <si>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</si>
  <si>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</si>
  <si>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</si>
  <si>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</si>
  <si>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</si>
  <si>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</si>
  <si>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</si>
  <si>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</si>
  <si>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</si>
  <si>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</si>
  <si>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</si>
  <si>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</si>
  <si>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</si>
  <si>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</si>
  <si>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</si>
  <si>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</si>
  <si>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</si>
  <si>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</si>
  <si>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</si>
  <si>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</si>
  <si>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</si>
  <si>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</si>
  <si>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</si>
  <si>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</si>
  <si>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</si>
  <si>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</si>
  <si>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</si>
  <si>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</si>
  <si>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</si>
  <si>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</si>
  <si>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</si>
  <si>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</si>
  <si>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</si>
  <si>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</si>
  <si>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</si>
  <si>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</si>
  <si>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</si>
  <si>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</si>
  <si>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</si>
  <si>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</si>
  <si>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</si>
  <si>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</si>
  <si>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</si>
  <si>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</si>
  <si>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</si>
  <si>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</si>
  <si>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</si>
  <si>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</si>
  <si>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</si>
  <si>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</si>
  <si>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</si>
  <si>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</si>
  <si>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</si>
  <si>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</si>
  <si>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</si>
  <si>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</si>
  <si>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</si>
  <si>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</si>
  <si>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</si>
  <si>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</si>
  <si>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</si>
  <si>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</si>
  <si>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</si>
  <si>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</si>
  <si>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</si>
  <si>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</si>
  <si>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</si>
  <si>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</si>
  <si>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</si>
  <si>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</si>
  <si>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</si>
  <si>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</si>
  <si>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</si>
  <si>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</si>
  <si>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</si>
  <si>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</si>
  <si>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</si>
  <si>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</si>
  <si>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</si>
  <si>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</si>
  <si>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</si>
  <si>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</si>
  <si>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</si>
  <si>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</si>
  <si>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</si>
  <si>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</si>
  <si>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</si>
  <si>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</si>
  <si>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</si>
  <si>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</si>
  <si>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</si>
  <si>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</si>
  <si>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</si>
  <si>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</si>
  <si>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</si>
  <si>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</si>
  <si>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</si>
  <si>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</si>
  <si>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</si>
  <si>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</si>
  <si>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</si>
  <si>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</si>
  <si>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</si>
  <si>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</si>
  <si>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</si>
  <si>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</si>
  <si>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</si>
  <si>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</si>
  <si>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</si>
  <si>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</si>
  <si>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</si>
  <si>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</si>
  <si>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</si>
  <si>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</si>
  <si>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</si>
  <si>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</si>
  <si>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</si>
  <si>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</si>
  <si>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</si>
  <si>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</si>
  <si>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</si>
  <si>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</si>
  <si>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</si>
  <si>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</si>
  <si>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</si>
  <si>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</si>
  <si>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</si>
  <si>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</si>
  <si>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</si>
  <si>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</si>
  <si>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</si>
  <si>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</si>
  <si>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</si>
  <si>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</si>
  <si>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</si>
  <si>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</si>
  <si>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</si>
  <si>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</si>
  <si>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</si>
  <si>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</si>
  <si>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</si>
  <si>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</si>
  <si>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</si>
  <si>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</si>
  <si>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</si>
  <si>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</si>
  <si>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</si>
  <si>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</si>
  <si>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</si>
  <si>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</si>
  <si>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</si>
  <si>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</si>
  <si>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</si>
  <si>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</si>
  <si>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</si>
  <si>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</si>
  <si>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</si>
  <si>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</si>
  <si>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</si>
  <si>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</si>
  <si>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</si>
  <si>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</si>
  <si>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</si>
  <si>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</si>
  <si>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</si>
  <si>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</si>
  <si>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</si>
  <si>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</si>
  <si>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</si>
  <si>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</si>
  <si>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</si>
  <si>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</si>
  <si>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</si>
  <si>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</si>
  <si>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</si>
  <si>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</si>
  <si>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</si>
  <si>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</si>
  <si>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</si>
  <si>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</si>
  <si>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</si>
  <si>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</si>
  <si>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</si>
  <si>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</si>
  <si>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</si>
  <si>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</si>
  <si>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</si>
  <si>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</si>
  <si>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</si>
  <si>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</si>
  <si>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</si>
  <si>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</si>
  <si>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</si>
  <si>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</si>
  <si>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</si>
  <si>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</si>
  <si>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</si>
  <si>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</si>
  <si>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</si>
  <si>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</si>
  <si>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</si>
  <si>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</si>
  <si>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</si>
  <si>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</si>
  <si>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</si>
  <si>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</si>
  <si>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</si>
  <si>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</si>
  <si>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</si>
  <si>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</si>
  <si>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</si>
  <si>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</si>
  <si>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</si>
  <si>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</si>
  <si>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</si>
  <si>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</si>
  <si>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</si>
  <si>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</si>
  <si>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</si>
  <si>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</si>
  <si>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</si>
  <si>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</si>
  <si>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</si>
  <si>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</si>
  <si>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</si>
  <si>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</si>
  <si>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</si>
  <si>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</si>
  <si>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</si>
  <si>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</si>
  <si>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</si>
  <si>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</si>
  <si>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</si>
  <si>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</si>
  <si>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</si>
  <si>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</si>
  <si>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</si>
  <si>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</si>
  <si>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</si>
  <si>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</si>
  <si>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</si>
  <si>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</si>
  <si>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</si>
  <si>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</si>
  <si>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</si>
  <si>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</si>
  <si>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</si>
  <si>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</si>
  <si>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</si>
  <si>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</si>
  <si>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</si>
  <si>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</si>
  <si>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</si>
  <si>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</si>
  <si>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</si>
  <si>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</si>
  <si>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</si>
  <si>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</si>
  <si>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</si>
  <si>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</si>
  <si>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</si>
  <si>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</si>
  <si>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</si>
  <si>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</si>
  <si>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</si>
  <si>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</si>
  <si>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</si>
  <si>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</si>
  <si>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</si>
  <si>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</si>
  <si>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</si>
  <si>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</si>
  <si>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</si>
  <si>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</si>
  <si>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</si>
  <si>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</si>
  <si>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</si>
  <si>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</si>
  <si>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</si>
  <si>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</si>
  <si>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</si>
  <si>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</si>
  <si>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</si>
  <si>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</si>
  <si>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</si>
  <si>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</si>
  <si>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</si>
  <si>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</si>
  <si>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</si>
  <si>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</si>
  <si>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</si>
  <si>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</si>
  <si>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</si>
  <si>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</si>
  <si>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</si>
  <si>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</si>
  <si>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</si>
  <si>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</si>
  <si>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</si>
  <si>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</si>
  <si>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</si>
  <si>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</si>
  <si>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</si>
  <si>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</si>
  <si>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</si>
  <si>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</si>
  <si>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</si>
  <si>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</si>
  <si>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</si>
  <si>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</si>
  <si>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</si>
  <si>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</si>
  <si>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</si>
  <si>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</si>
  <si>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</si>
  <si>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</si>
  <si>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</si>
  <si>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</si>
  <si>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</si>
  <si>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</si>
  <si>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</si>
  <si>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</si>
  <si>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</si>
  <si>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</si>
  <si>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</si>
  <si>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</si>
  <si>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</si>
  <si>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</si>
  <si>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</si>
  <si>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</si>
  <si>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</si>
  <si>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</si>
  <si>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</si>
  <si>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</si>
  <si>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</si>
  <si>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</si>
  <si>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</si>
  <si>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</si>
  <si>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</si>
  <si>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</si>
  <si>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</si>
  <si>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</si>
  <si>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</si>
  <si>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</si>
  <si>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</si>
  <si>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</si>
  <si>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</si>
  <si>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</si>
  <si>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</si>
  <si>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</si>
  <si>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</si>
  <si>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</si>
  <si>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</si>
  <si>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</si>
  <si>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</si>
  <si>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</si>
  <si>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</si>
  <si>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</si>
  <si>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</si>
  <si>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</si>
  <si>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</si>
  <si>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</si>
  <si>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</si>
  <si>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</si>
  <si>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</si>
  <si>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</si>
  <si>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</si>
  <si>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</si>
  <si>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</si>
  <si>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</si>
  <si>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</si>
  <si>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</si>
  <si>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</si>
  <si>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</si>
  <si>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</si>
  <si>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</si>
  <si>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</si>
  <si>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</si>
  <si>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</si>
  <si>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</si>
  <si>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</si>
  <si>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</si>
  <si>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</si>
  <si>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</si>
  <si>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</si>
  <si>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</si>
  <si>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</si>
  <si>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</si>
  <si>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</si>
  <si>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</si>
  <si>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</si>
  <si>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</si>
  <si>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</si>
  <si>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</si>
  <si>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</si>
  <si>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</si>
  <si>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</si>
  <si>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</si>
  <si>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</si>
  <si>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</si>
  <si>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</si>
  <si>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</si>
  <si>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</si>
  <si>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</si>
  <si>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</si>
  <si>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</si>
  <si>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</si>
  <si>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</si>
  <si>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</si>
  <si>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</si>
  <si>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</si>
  <si>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</si>
  <si>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</si>
  <si>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</si>
  <si>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</si>
  <si>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</si>
  <si>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</si>
  <si>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</si>
  <si>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</si>
  <si>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</si>
  <si>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</si>
  <si>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</si>
  <si>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</si>
  <si>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</si>
  <si>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</si>
  <si>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</si>
  <si>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</si>
  <si>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</si>
  <si>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</si>
  <si>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</si>
  <si>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</si>
  <si>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</si>
  <si>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</si>
  <si>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</si>
  <si>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</si>
  <si>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</si>
  <si>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</si>
  <si>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</si>
  <si>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</si>
  <si>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</si>
  <si>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</si>
  <si>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</si>
  <si>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</si>
  <si>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</si>
  <si>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</si>
  <si>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</si>
  <si>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</si>
  <si>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</si>
  <si>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</si>
  <si>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</si>
  <si>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</si>
  <si>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</si>
  <si>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</si>
  <si>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</si>
  <si>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</si>
  <si>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</si>
  <si>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</si>
  <si>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</si>
  <si>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</si>
  <si>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</si>
  <si>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</si>
  <si>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</si>
  <si>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</si>
  <si>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</si>
  <si>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</si>
  <si>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</si>
  <si>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</si>
  <si>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</si>
  <si>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</si>
  <si>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</si>
  <si>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</si>
  <si>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</si>
  <si>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</si>
  <si>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</si>
  <si>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</si>
  <si>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</si>
  <si>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</si>
  <si>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</si>
  <si>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</si>
  <si>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</si>
  <si>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</si>
  <si>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</si>
  <si>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</si>
  <si>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</si>
  <si>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</si>
  <si>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</si>
  <si>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</si>
  <si>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</si>
  <si>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</si>
  <si>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</si>
  <si>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</si>
  <si>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</si>
  <si>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</si>
  <si>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</si>
  <si>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</si>
  <si>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</si>
  <si>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</si>
  <si>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</si>
  <si>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</si>
  <si>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</si>
  <si>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</si>
  <si>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</si>
  <si>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</si>
  <si>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</si>
  <si>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</si>
  <si>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</si>
  <si>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</si>
  <si>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</si>
  <si>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</si>
  <si>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</si>
  <si>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</si>
  <si>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</si>
  <si>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</si>
  <si>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</si>
  <si>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</si>
  <si>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</si>
  <si>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</si>
  <si>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</si>
  <si>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</si>
  <si>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</si>
  <si>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</si>
  <si>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</si>
  <si>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</si>
  <si>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</si>
  <si>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</si>
  <si>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</si>
  <si>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</si>
  <si>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</si>
  <si>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</si>
  <si>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</si>
  <si>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</si>
  <si>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</si>
  <si>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</si>
  <si>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</si>
  <si>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</si>
  <si>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</si>
  <si>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</si>
  <si>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</si>
  <si>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</si>
  <si>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</si>
  <si>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</si>
  <si>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</si>
  <si>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</si>
  <si>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</si>
  <si>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</si>
  <si>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</si>
  <si>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</si>
  <si>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</si>
  <si>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</si>
  <si>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</si>
  <si>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</si>
  <si>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</si>
  <si>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</si>
  <si>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</si>
  <si>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</si>
  <si>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</si>
  <si>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</si>
  <si>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</si>
  <si>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</si>
  <si>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</si>
  <si>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</si>
  <si>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</si>
  <si>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</si>
  <si>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</si>
  <si>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</si>
  <si>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</si>
  <si>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</si>
  <si>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</si>
  <si>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</si>
  <si>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</si>
  <si>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</si>
  <si>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</si>
  <si>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</si>
  <si>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</si>
  <si>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</si>
  <si>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</si>
  <si>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</si>
  <si>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</si>
  <si>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</si>
  <si>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</si>
  <si>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</si>
  <si>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</si>
  <si>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</si>
  <si>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</si>
  <si>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</si>
  <si>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</si>
  <si>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</si>
  <si>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</si>
  <si>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</si>
  <si>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</si>
  <si>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</si>
  <si>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</si>
  <si>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</si>
  <si>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</si>
  <si>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</si>
  <si>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</si>
  <si>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</si>
  <si>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</si>
  <si>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</si>
  <si>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</si>
  <si>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</si>
  <si>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</si>
  <si>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</si>
  <si>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</si>
  <si>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</si>
  <si>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</si>
  <si>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</si>
  <si>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</si>
  <si>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</si>
  <si>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</si>
  <si>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</si>
  <si>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</si>
  <si>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</si>
  <si>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</si>
  <si>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</si>
  <si>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</si>
  <si>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</si>
  <si>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</si>
  <si>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</si>
  <si>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</si>
  <si>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</si>
  <si>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</si>
  <si>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</si>
  <si>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</si>
  <si>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</si>
  <si>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</si>
  <si>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</si>
  <si>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</si>
  <si>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</si>
  <si>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</si>
  <si>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</si>
  <si>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</si>
  <si>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</si>
  <si>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</si>
  <si>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</si>
  <si>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</si>
  <si>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</si>
  <si>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</si>
  <si>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</si>
  <si>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</si>
  <si>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</si>
  <si>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</si>
  <si>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</si>
  <si>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</si>
  <si>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</si>
  <si>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</si>
  <si>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</si>
  <si>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</si>
  <si>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</si>
  <si>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</si>
  <si>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</si>
  <si>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</si>
  <si>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</si>
  <si>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</si>
  <si>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</si>
  <si>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</si>
  <si>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</si>
  <si>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</si>
  <si>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</si>
  <si>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</si>
  <si>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</si>
  <si>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</si>
  <si>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</si>
  <si>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</si>
  <si>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</si>
  <si>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</si>
  <si>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</si>
  <si>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</si>
  <si>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</si>
  <si>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</si>
  <si>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</si>
  <si>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</si>
  <si>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</si>
  <si>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</si>
  <si>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</si>
  <si>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</si>
  <si>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</si>
  <si>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</si>
  <si>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</si>
  <si>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</si>
  <si>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</si>
  <si>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</si>
  <si>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</si>
  <si>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</si>
  <si>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</si>
  <si>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</si>
  <si>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</si>
  <si>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</si>
  <si>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</si>
  <si>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</si>
  <si>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</si>
  <si>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</si>
  <si>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</si>
  <si>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</si>
  <si>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</si>
  <si>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</si>
  <si>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</si>
  <si>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</si>
  <si>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</si>
  <si>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</si>
  <si>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</si>
  <si>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</si>
  <si>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</si>
  <si>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</si>
  <si>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</si>
  <si>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</si>
  <si>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</si>
  <si>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</si>
  <si>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</si>
  <si>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</si>
  <si>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</si>
  <si>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</si>
  <si>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</si>
  <si>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</si>
  <si>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</si>
  <si>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</si>
  <si>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</si>
  <si>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</si>
  <si>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</si>
  <si>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</si>
  <si>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</si>
  <si>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</si>
  <si>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</si>
  <si>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</si>
  <si>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</si>
  <si>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</si>
  <si>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</si>
  <si>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</si>
  <si>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</si>
  <si>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</si>
  <si>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</si>
  <si>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</si>
  <si>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</si>
  <si>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</si>
  <si>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</si>
  <si>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</si>
  <si>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</si>
  <si>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</si>
  <si>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</si>
  <si>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</si>
  <si>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</si>
  <si>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</si>
  <si>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</si>
  <si>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</si>
  <si>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</si>
  <si>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</si>
  <si>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</si>
  <si>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</si>
  <si>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</si>
  <si>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</si>
  <si>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</si>
  <si>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</si>
  <si>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</si>
  <si>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</si>
  <si>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</si>
  <si>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</si>
  <si>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</si>
  <si>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</si>
  <si>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</si>
  <si>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</si>
  <si>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</si>
  <si>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</si>
  <si>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</si>
  <si>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</si>
  <si>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</si>
  <si>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</si>
  <si>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</si>
  <si>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</si>
  <si>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</si>
  <si>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</si>
  <si>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</si>
  <si>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</si>
  <si>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</si>
  <si>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</si>
  <si>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</si>
  <si>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</si>
  <si>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</si>
  <si>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</si>
  <si>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</si>
  <si>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</si>
  <si>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</si>
  <si>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</si>
  <si>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</si>
  <si>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</si>
  <si>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</si>
  <si>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</si>
  <si>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</si>
  <si>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</si>
  <si>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</si>
  <si>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</si>
  <si>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</si>
  <si>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</si>
  <si>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</si>
  <si>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</si>
  <si>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</si>
  <si>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</si>
  <si>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</si>
  <si>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</si>
  <si>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</si>
  <si>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</si>
  <si>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</si>
  <si>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</si>
  <si>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</si>
  <si>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</si>
  <si>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</si>
  <si>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</si>
  <si>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</si>
  <si>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</si>
  <si>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</si>
  <si>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</si>
  <si>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</si>
  <si>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</si>
  <si>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</si>
  <si>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</si>
  <si>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</si>
  <si>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</si>
  <si>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</si>
  <si>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</si>
  <si>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</si>
  <si>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</si>
  <si>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</si>
  <si>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</si>
  <si>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</si>
  <si>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</si>
  <si>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</si>
  <si>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</si>
  <si>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</si>
  <si>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</si>
  <si>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</si>
  <si>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</si>
  <si>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</si>
  <si>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</si>
  <si>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</si>
  <si>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</si>
  <si>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</si>
  <si>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</si>
  <si>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</si>
  <si>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</si>
  <si>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</si>
  <si>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</si>
  <si>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</si>
  <si>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</si>
  <si>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</si>
  <si>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</si>
  <si>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</si>
  <si>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</si>
  <si>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</si>
  <si>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</si>
  <si>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</si>
  <si>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</si>
  <si>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</si>
  <si>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</si>
  <si>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</si>
  <si>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</si>
  <si>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</si>
  <si>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</si>
  <si>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</si>
  <si>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</si>
  <si>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</si>
  <si>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</si>
  <si>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</si>
  <si>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</si>
  <si>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</si>
  <si>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</si>
  <si>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</si>
  <si>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</si>
  <si>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</si>
  <si>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</si>
  <si>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</si>
  <si>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</si>
  <si>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</si>
  <si>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</si>
  <si>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</si>
  <si>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</si>
  <si>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</si>
  <si>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</si>
  <si>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</si>
  <si>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</si>
  <si>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</si>
  <si>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</si>
  <si>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</si>
  <si>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</si>
  <si>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</si>
  <si>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</si>
  <si>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</si>
  <si>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</si>
  <si>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</si>
  <si>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</si>
  <si>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</si>
  <si>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</si>
  <si>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</si>
  <si>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</si>
  <si>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</si>
  <si>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</si>
  <si>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</si>
  <si>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</si>
  <si>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</si>
  <si>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</si>
  <si>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</si>
  <si>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</si>
  <si>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</si>
  <si>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</si>
  <si>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</si>
  <si>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</si>
  <si>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</si>
  <si>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</si>
  <si>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</si>
  <si>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</si>
  <si>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</si>
  <si>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</si>
  <si>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</si>
  <si>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</si>
  <si>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</si>
  <si>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</si>
  <si>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</si>
  <si>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</si>
  <si>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</si>
  <si>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</si>
  <si>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</si>
  <si>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</si>
  <si>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</si>
  <si>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</si>
  <si>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</si>
  <si>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</si>
  <si>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</si>
  <si>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</si>
  <si>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</si>
  <si>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</si>
  <si>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</si>
  <si>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</si>
  <si>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</si>
  <si>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</si>
  <si>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</si>
  <si>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</si>
  <si>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</si>
  <si>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</si>
  <si>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</si>
  <si>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</si>
  <si>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</si>
  <si>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</si>
  <si>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</si>
  <si>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</si>
  <si>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</si>
  <si>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</si>
  <si>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</si>
  <si>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</si>
  <si>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</si>
  <si>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</si>
  <si>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</si>
  <si>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</si>
  <si>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</si>
  <si>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</si>
  <si>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</si>
  <si>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</si>
  <si>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</si>
  <si>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</si>
  <si>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</si>
  <si>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</si>
  <si>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</si>
  <si>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</si>
  <si>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</si>
  <si>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</si>
  <si>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</si>
  <si>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</si>
  <si>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</si>
  <si>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</si>
  <si>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</si>
  <si>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</si>
  <si>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</si>
  <si>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</si>
  <si>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</si>
  <si>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</si>
  <si>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</si>
  <si>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</si>
  <si>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</si>
  <si>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</si>
  <si>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</si>
  <si>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</si>
  <si>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</si>
  <si>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</si>
  <si>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</si>
  <si>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</si>
  <si>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</si>
  <si>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</si>
  <si>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</si>
  <si>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</si>
  <si>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</si>
  <si>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</si>
  <si>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</si>
  <si>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</si>
  <si>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</si>
  <si>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</si>
  <si>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</si>
  <si>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</si>
  <si>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</si>
  <si>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</si>
  <si>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</si>
  <si>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</si>
  <si>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</si>
  <si>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</si>
  <si>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</si>
  <si>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</si>
  <si>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</si>
  <si>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</si>
  <si>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</si>
  <si>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</si>
  <si>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</si>
  <si>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</si>
  <si>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</si>
  <si>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</si>
  <si>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</si>
  <si>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</si>
  <si>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</si>
  <si>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</si>
  <si>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</si>
  <si>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</si>
  <si>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</si>
  <si>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</si>
  <si>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</si>
  <si>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</si>
  <si>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</si>
  <si>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</si>
  <si>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</si>
  <si>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</si>
  <si>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</si>
  <si>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</si>
  <si>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</si>
  <si>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</si>
  <si>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</si>
  <si>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</si>
  <si>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</si>
  <si>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</si>
  <si>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</si>
  <si>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</si>
  <si>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</si>
  <si>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</si>
  <si>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</si>
  <si>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</si>
  <si>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</si>
  <si>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</si>
  <si>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</si>
  <si>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</si>
  <si>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</si>
  <si>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</si>
  <si>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</si>
  <si>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</si>
  <si>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</si>
  <si>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</si>
  <si>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</si>
  <si>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</si>
  <si>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</si>
  <si>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</si>
  <si>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</si>
  <si>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</si>
  <si>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</si>
  <si>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</si>
  <si>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</si>
  <si>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</si>
  <si>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</si>
  <si>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</si>
  <si>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</si>
  <si>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</si>
  <si>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</si>
  <si>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</si>
  <si>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</si>
  <si>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</si>
  <si>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</si>
  <si>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</si>
  <si>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</si>
  <si>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</si>
  <si>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</si>
  <si>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</si>
  <si>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</si>
  <si>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</si>
  <si>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</si>
  <si>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</si>
  <si>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</si>
  <si>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</si>
  <si>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</si>
  <si>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</si>
  <si>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</si>
  <si>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</si>
  <si>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</si>
  <si>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</si>
  <si>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</si>
  <si>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</si>
  <si>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</si>
  <si>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</si>
  <si>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</si>
  <si>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</si>
  <si>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</si>
  <si>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</si>
  <si>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</si>
  <si>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</si>
  <si>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</si>
  <si>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</si>
  <si>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</si>
  <si>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</si>
  <si>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</si>
  <si>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</si>
  <si>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</si>
  <si>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</si>
  <si>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</si>
  <si>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</si>
  <si>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</si>
  <si>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</si>
  <si>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</si>
  <si>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</si>
  <si>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</si>
  <si>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</si>
  <si>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</si>
  <si>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</si>
  <si>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</si>
  <si>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</si>
  <si>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</si>
  <si>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</si>
  <si>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</si>
  <si>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</si>
  <si>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</si>
  <si>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</si>
  <si>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</si>
  <si>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</si>
  <si>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</si>
  <si>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</si>
  <si>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</si>
  <si>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</si>
  <si>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</si>
  <si>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</si>
  <si>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</si>
  <si>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</si>
  <si>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</si>
  <si>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</si>
  <si>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</si>
  <si>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</si>
  <si>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</si>
  <si>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</si>
  <si>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</si>
  <si>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</si>
  <si>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</si>
  <si>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</si>
  <si>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</si>
  <si>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</si>
  <si>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</si>
  <si>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</si>
  <si>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</si>
  <si>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</si>
  <si>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</si>
  <si>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</si>
  <si>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</si>
  <si>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</si>
  <si>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</si>
  <si>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</si>
  <si>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</si>
  <si>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</si>
  <si>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</si>
  <si>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</si>
  <si>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</si>
  <si>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</si>
  <si>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</si>
  <si>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</si>
  <si>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</si>
  <si>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</si>
  <si>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</si>
  <si>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</si>
  <si>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</si>
  <si>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</si>
  <si>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</si>
  <si>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</si>
  <si>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</si>
  <si>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</si>
  <si>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</si>
  <si>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</si>
  <si>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</si>
  <si>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</si>
  <si>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</si>
  <si>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</si>
  <si>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</si>
  <si>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</si>
  <si>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</si>
  <si>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</si>
  <si>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</si>
  <si>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</si>
  <si>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</si>
  <si>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</si>
  <si>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</si>
  <si>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</si>
  <si>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</si>
  <si>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</si>
  <si>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</si>
  <si>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</si>
  <si>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</si>
  <si>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</si>
  <si>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</si>
  <si>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</si>
  <si>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</si>
  <si>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</si>
  <si>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</si>
  <si>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</si>
  <si>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</si>
  <si>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</si>
  <si>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</si>
  <si>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</si>
  <si>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</si>
  <si>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</si>
  <si>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</si>
  <si>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</si>
  <si>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</si>
  <si>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</si>
  <si>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</si>
  <si>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</si>
  <si>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</si>
  <si>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</si>
  <si>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</si>
  <si>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</si>
  <si>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</si>
  <si>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</si>
  <si>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</si>
  <si>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</si>
  <si>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</si>
  <si>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</si>
  <si>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</si>
  <si>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</si>
  <si>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</si>
  <si>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</si>
  <si>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</si>
  <si>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</si>
  <si>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</si>
  <si>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</si>
  <si>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</si>
  <si>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</si>
  <si>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</si>
  <si>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</si>
  <si>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</si>
  <si>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</si>
  <si>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</si>
  <si>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</si>
  <si>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</si>
  <si>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</si>
  <si>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</si>
  <si>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</si>
  <si>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</si>
  <si>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</si>
  <si>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</si>
  <si>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</si>
  <si>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</si>
  <si>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</si>
  <si>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</si>
  <si>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</si>
  <si>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</si>
  <si>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</si>
  <si>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</si>
  <si>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</si>
  <si>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</si>
  <si>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</si>
  <si>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</si>
  <si>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</si>
  <si>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</si>
  <si>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</si>
  <si>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</si>
  <si>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</si>
  <si>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</si>
  <si>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</si>
  <si>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</si>
  <si>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</si>
  <si>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</si>
  <si>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</si>
  <si>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</si>
  <si>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</si>
  <si>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</si>
  <si>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</si>
  <si>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</si>
  <si>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</si>
  <si>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</si>
  <si>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</si>
  <si>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</si>
  <si>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</si>
  <si>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</si>
  <si>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</si>
  <si>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</si>
  <si>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</si>
  <si>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</si>
  <si>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</si>
  <si>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</si>
  <si>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</si>
  <si>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</si>
  <si>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</si>
  <si>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</si>
  <si>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</si>
  <si>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</si>
  <si>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</si>
  <si>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</si>
  <si>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</si>
  <si>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</si>
  <si>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</si>
  <si>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</si>
  <si>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</si>
  <si>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</si>
  <si>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</si>
  <si>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</si>
  <si>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</si>
  <si>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</si>
  <si>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</si>
  <si>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</si>
  <si>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</si>
  <si>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</si>
  <si>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</si>
  <si>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</si>
  <si>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</si>
  <si>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</si>
  <si>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</si>
  <si>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</si>
  <si>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</si>
  <si>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</si>
  <si>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</si>
  <si>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</si>
  <si>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</si>
  <si>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</si>
  <si>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</si>
  <si>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</si>
  <si>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</si>
  <si>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</si>
  <si>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</si>
  <si>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</si>
  <si>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</si>
  <si>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</si>
  <si>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</si>
  <si>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</si>
  <si>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</si>
  <si>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</si>
  <si>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</si>
  <si>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</si>
  <si>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</si>
  <si>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</si>
  <si>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</si>
  <si>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</si>
  <si>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</si>
  <si>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</si>
  <si>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</si>
  <si>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</si>
  <si>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</si>
  <si>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</si>
  <si>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</si>
  <si>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</si>
  <si>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</si>
  <si>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</si>
  <si>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</si>
  <si>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</si>
  <si>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</si>
  <si>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</si>
  <si>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</si>
  <si>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</si>
  <si>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</si>
  <si>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</si>
  <si>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</si>
  <si>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</si>
  <si>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</si>
  <si>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</si>
  <si>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</si>
  <si>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</si>
  <si>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</si>
  <si>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</si>
  <si>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</si>
  <si>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</si>
  <si>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</si>
  <si>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</si>
  <si>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</si>
  <si>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</si>
  <si>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</si>
  <si>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</si>
  <si>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</si>
  <si>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</si>
  <si>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</si>
  <si>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</si>
  <si>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</si>
  <si>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</si>
  <si>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</si>
  <si>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</si>
  <si>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</si>
  <si>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</si>
  <si>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</si>
  <si>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</si>
  <si>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</si>
  <si>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</si>
  <si>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</si>
  <si>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</si>
  <si>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</si>
  <si>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</si>
  <si>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</si>
  <si>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</si>
  <si>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</si>
  <si>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</si>
  <si>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</si>
  <si>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</si>
  <si>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</si>
  <si>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</si>
  <si>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</si>
  <si>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</si>
  <si>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</si>
  <si>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</si>
  <si>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</si>
  <si>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</si>
  <si>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</si>
  <si>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</si>
  <si>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</si>
  <si>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</si>
  <si>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</si>
  <si>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</si>
  <si>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</si>
  <si>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</si>
  <si>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</si>
  <si>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</si>
  <si>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</si>
  <si>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</si>
  <si>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</si>
  <si>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</si>
  <si>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</si>
  <si>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</si>
  <si>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</si>
  <si>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</si>
  <si>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</si>
  <si>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</si>
  <si>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</si>
  <si>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</si>
  <si>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</si>
  <si>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</si>
  <si>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</si>
  <si>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</si>
  <si>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</si>
  <si>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</si>
  <si>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</si>
  <si>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</si>
  <si>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</si>
  <si>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</si>
  <si>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</si>
  <si>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</si>
  <si>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</si>
  <si>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</si>
  <si>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</si>
  <si>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</si>
  <si>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</si>
  <si>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</si>
  <si>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</si>
  <si>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</si>
  <si>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</si>
  <si>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</si>
  <si>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</si>
  <si>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</si>
  <si>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</si>
  <si>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</si>
  <si>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</si>
  <si>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</si>
  <si>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</si>
  <si>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</si>
  <si>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</si>
  <si>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</si>
  <si>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</si>
  <si>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</si>
  <si>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</si>
  <si>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</si>
  <si>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</si>
  <si>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</si>
  <si>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</si>
  <si>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</si>
  <si>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</si>
  <si>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</si>
  <si>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</si>
  <si>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</si>
  <si>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</si>
  <si>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</si>
  <si>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</si>
  <si>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</si>
  <si>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</si>
  <si>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</si>
  <si>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</si>
  <si>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</si>
  <si>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</si>
  <si>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</si>
  <si>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</si>
  <si>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</si>
  <si>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</si>
  <si>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</si>
  <si>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</si>
  <si>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</si>
  <si>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</si>
  <si>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</si>
  <si>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</si>
  <si>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</si>
  <si>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</si>
  <si>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</si>
  <si>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</si>
  <si>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</si>
  <si>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</si>
  <si>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</si>
  <si>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</si>
  <si>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</si>
  <si>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</si>
  <si>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</si>
  <si>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</si>
  <si>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</si>
  <si>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</si>
  <si>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</si>
  <si>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</si>
  <si>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</si>
  <si>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</si>
  <si>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</si>
  <si>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</si>
  <si>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</si>
  <si>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</si>
  <si>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</si>
  <si>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</si>
  <si>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</si>
  <si>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</si>
  <si>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</si>
  <si>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</si>
  <si>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</si>
  <si>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</si>
  <si>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</si>
  <si>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</si>
  <si>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</si>
  <si>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</si>
  <si>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</si>
  <si>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</si>
  <si>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</si>
  <si>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</si>
  <si>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</si>
  <si>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</si>
  <si>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</si>
  <si>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</si>
  <si>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</si>
  <si>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</si>
  <si>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</si>
  <si>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</si>
  <si>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</si>
  <si>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</si>
  <si>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</si>
  <si>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</si>
  <si>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</si>
  <si>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</si>
  <si>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</si>
  <si>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</si>
  <si>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</si>
  <si>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</si>
  <si>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</si>
  <si>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</si>
  <si>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</si>
  <si>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</si>
  <si>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</si>
  <si>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</si>
  <si>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</si>
  <si>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</si>
  <si>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</si>
  <si>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</si>
  <si>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</si>
  <si>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</si>
  <si>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</si>
  <si>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</si>
  <si>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</si>
  <si>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</si>
  <si>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</si>
  <si>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</si>
  <si>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</si>
  <si>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</si>
  <si>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</si>
  <si>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</si>
  <si>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</si>
  <si>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</si>
  <si>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</si>
  <si>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</si>
  <si>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</si>
  <si>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</si>
  <si>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</si>
  <si>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</si>
  <si>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</si>
  <si>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</si>
  <si>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</si>
  <si>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</si>
  <si>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</si>
  <si>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</si>
  <si>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</si>
  <si>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</si>
  <si>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</si>
  <si>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</si>
  <si>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</si>
  <si>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</si>
  <si>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</si>
  <si>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</si>
  <si>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</si>
  <si>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</si>
  <si>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</si>
  <si>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</si>
  <si>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</si>
  <si>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</si>
  <si>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</si>
  <si>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</si>
  <si>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</si>
  <si>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</si>
  <si>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</si>
  <si>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</si>
  <si>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</si>
  <si>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</si>
  <si>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</si>
  <si>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</si>
  <si>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</si>
  <si>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</si>
  <si>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</si>
  <si>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</si>
  <si>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</si>
  <si>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</si>
  <si>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</si>
  <si>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</si>
  <si>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</si>
  <si>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</si>
  <si>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</si>
  <si>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</si>
  <si>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</si>
  <si>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</si>
  <si>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</si>
  <si>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</si>
  <si>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</si>
  <si>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</si>
  <si>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</si>
  <si>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</si>
  <si>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</si>
  <si>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</si>
  <si>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</si>
  <si>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</si>
  <si>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</si>
  <si>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</si>
  <si>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</si>
  <si>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</si>
  <si>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</si>
  <si>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</si>
  <si>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</si>
  <si>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</si>
  <si>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</si>
  <si>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</si>
  <si>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</si>
  <si>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</si>
  <si>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</si>
  <si>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</si>
  <si>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</si>
  <si>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</si>
  <si>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</si>
  <si>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</si>
  <si>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</si>
  <si>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</si>
  <si>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</si>
  <si>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</si>
  <si>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</si>
  <si>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</si>
  <si>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</si>
  <si>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</si>
  <si>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</si>
  <si>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</si>
  <si>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</si>
  <si>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</si>
  <si>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</si>
  <si>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</si>
  <si>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</si>
  <si>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</si>
  <si>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</si>
  <si>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</si>
  <si>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</si>
  <si>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</si>
  <si>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</si>
  <si>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</si>
  <si>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</si>
  <si>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</si>
  <si>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</si>
  <si>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</si>
  <si>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</si>
  <si>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</si>
  <si>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</si>
  <si>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</si>
  <si>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</si>
  <si>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</si>
  <si>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</si>
  <si>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</si>
  <si>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</si>
  <si>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</si>
  <si>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</si>
  <si>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</si>
  <si>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</si>
  <si>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</si>
  <si>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</si>
  <si>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</si>
  <si>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</si>
  <si>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</si>
  <si>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</si>
  <si>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</si>
  <si>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</si>
  <si>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</si>
  <si>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</si>
  <si>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</si>
  <si>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</si>
  <si>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</si>
  <si>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</si>
  <si>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</si>
  <si>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</si>
  <si>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</si>
  <si>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</si>
  <si>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</si>
  <si>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</si>
  <si>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</si>
  <si>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</si>
  <si>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</si>
  <si>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</si>
  <si>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</si>
  <si>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</si>
  <si>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</si>
  <si>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</si>
  <si>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</si>
  <si>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</si>
  <si>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</si>
  <si>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</si>
  <si>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</si>
  <si>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</si>
  <si>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</si>
  <si>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</si>
  <si>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</si>
  <si>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</si>
  <si>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</si>
  <si>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</si>
  <si>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</si>
  <si>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</si>
  <si>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</si>
  <si>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</si>
  <si>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</si>
  <si>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</si>
  <si>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</si>
  <si>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</si>
  <si>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</si>
  <si>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</si>
  <si>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</si>
  <si>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</si>
  <si>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</si>
  <si>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</si>
  <si>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</si>
  <si>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</si>
  <si>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</si>
  <si>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</si>
  <si>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</si>
  <si>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</si>
  <si>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</si>
  <si>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</si>
  <si>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</si>
  <si>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</si>
  <si>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</si>
  <si>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</si>
  <si>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</si>
  <si>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</si>
  <si>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</si>
  <si>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</si>
  <si>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</si>
  <si>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</si>
  <si>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</si>
  <si>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</si>
  <si>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</si>
  <si>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</si>
  <si>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</si>
  <si>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</si>
  <si>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</si>
  <si>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</si>
  <si>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</si>
  <si>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</si>
  <si>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</si>
  <si>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</si>
  <si>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</si>
  <si>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</si>
  <si>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</si>
  <si>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</si>
  <si>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</si>
  <si>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</si>
  <si>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</si>
  <si>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</si>
  <si>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</si>
  <si>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</si>
  <si>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</si>
  <si>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</si>
  <si>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</si>
  <si>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</si>
  <si>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</si>
  <si>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</si>
  <si>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</si>
  <si>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</si>
  <si>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</si>
  <si>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</si>
  <si>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</si>
  <si>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</si>
  <si>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</si>
  <si>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</si>
  <si>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</si>
  <si>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</si>
  <si>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</si>
  <si>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</si>
  <si>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</si>
  <si>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</si>
  <si>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</si>
  <si>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</si>
  <si>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</si>
  <si>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</si>
  <si>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</si>
  <si>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</si>
  <si>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</si>
  <si>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</si>
  <si>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</si>
  <si>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</si>
  <si>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</si>
  <si>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</si>
  <si>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</si>
  <si>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</si>
  <si>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</si>
  <si>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</si>
  <si>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</si>
  <si>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</si>
  <si>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</si>
  <si>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</si>
  <si>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</si>
  <si>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</si>
  <si>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</si>
  <si>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</si>
  <si>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</si>
  <si>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</si>
  <si>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</si>
  <si>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</si>
  <si>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</si>
  <si>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</si>
  <si>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</si>
  <si>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</si>
  <si>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</si>
  <si>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</si>
  <si>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</si>
  <si>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</si>
  <si>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</si>
  <si>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</si>
  <si>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</si>
  <si>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</si>
  <si>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</si>
  <si>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</si>
  <si>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</si>
  <si>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</si>
  <si>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</si>
  <si>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</si>
  <si>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</si>
  <si>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</si>
  <si>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</si>
  <si>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</si>
  <si>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</si>
  <si>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</si>
  <si>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</si>
  <si>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</si>
  <si>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</si>
  <si>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</si>
  <si>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</si>
  <si>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</si>
  <si>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</si>
  <si>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</si>
  <si>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</si>
  <si>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</si>
  <si>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</si>
  <si>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</si>
  <si>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</si>
  <si>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</si>
  <si>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</si>
  <si>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</si>
  <si>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</si>
  <si>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</si>
  <si>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</si>
  <si>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</si>
  <si>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</si>
  <si>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</si>
  <si>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</si>
  <si>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</si>
  <si>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</si>
  <si>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</si>
  <si>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</si>
  <si>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</si>
  <si>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</si>
  <si>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</si>
  <si>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</si>
  <si>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</si>
  <si>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</si>
  <si>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</si>
  <si>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</si>
  <si>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</si>
  <si>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</si>
  <si>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</si>
  <si>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</si>
  <si>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</si>
  <si>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</si>
  <si>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</si>
  <si>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</si>
  <si>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</si>
  <si>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</si>
  <si>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</si>
  <si>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</si>
  <si>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</si>
  <si>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</si>
  <si>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</si>
  <si>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</si>
  <si>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</si>
  <si>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</si>
  <si>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</si>
  <si>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</si>
  <si>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</si>
  <si>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</si>
  <si>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</si>
  <si>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</si>
  <si>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</si>
  <si>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</si>
  <si>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</si>
  <si>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</si>
  <si>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</si>
  <si>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</si>
  <si>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</si>
  <si>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</si>
  <si>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</si>
  <si>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</si>
  <si>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</si>
  <si>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</si>
  <si>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</si>
  <si>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</si>
  <si>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</si>
  <si>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</si>
  <si>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</si>
  <si>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</si>
  <si>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</si>
  <si>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</si>
  <si>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</si>
  <si>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</si>
  <si>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</si>
  <si>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</si>
  <si>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</si>
  <si>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</si>
  <si>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</si>
  <si>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</si>
  <si>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</si>
  <si>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</si>
  <si>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</si>
  <si>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</si>
  <si>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</si>
  <si>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</si>
  <si>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</si>
  <si>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</si>
  <si>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</si>
  <si>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</si>
  <si>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</si>
  <si>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</si>
  <si>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</si>
  <si>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</si>
  <si>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</si>
  <si>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</si>
  <si>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</si>
  <si>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</si>
  <si>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</si>
  <si>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</si>
  <si>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</si>
  <si>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</si>
  <si>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</si>
  <si>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</si>
  <si>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</si>
  <si>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</si>
  <si>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</si>
  <si>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</si>
  <si>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</si>
  <si>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</si>
  <si>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</si>
  <si>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</si>
  <si>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</si>
  <si>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</si>
  <si>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</si>
  <si>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</si>
  <si>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</si>
  <si>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</si>
  <si>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</si>
  <si>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</si>
  <si>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</si>
  <si>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</si>
  <si>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</si>
  <si>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</si>
  <si>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</si>
  <si>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</si>
  <si>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</si>
  <si>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</si>
  <si>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</si>
  <si>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</si>
  <si>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</si>
  <si>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</si>
  <si>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</si>
  <si>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</si>
  <si>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</si>
  <si>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</si>
  <si>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</si>
  <si>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</si>
  <si>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</si>
  <si>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</si>
  <si>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</si>
  <si>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</si>
  <si>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</si>
  <si>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</si>
  <si>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</si>
  <si>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</si>
  <si>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</si>
  <si>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</si>
  <si>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</si>
  <si>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</si>
  <si>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</si>
  <si>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</si>
  <si>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</si>
  <si>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</si>
  <si>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</si>
  <si>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</si>
  <si>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</si>
  <si>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</si>
  <si>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</si>
  <si>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</si>
  <si>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</si>
  <si>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</si>
  <si>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</si>
  <si>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</si>
  <si>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</si>
  <si>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</si>
  <si>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</si>
  <si>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</si>
  <si>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</si>
  <si>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</si>
  <si>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</si>
  <si>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</si>
  <si>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</si>
  <si>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</si>
  <si>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</si>
  <si>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</si>
  <si>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</si>
  <si>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</si>
  <si>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</si>
  <si>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</si>
  <si>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</si>
  <si>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</si>
  <si>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</si>
  <si>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</si>
  <si>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</si>
  <si>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</si>
  <si>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</si>
  <si>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</si>
  <si>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</si>
  <si>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</si>
  <si>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</si>
  <si>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</si>
  <si>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</si>
  <si>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</si>
  <si>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</si>
  <si>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</si>
  <si>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</si>
  <si>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</si>
  <si>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</si>
  <si>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</si>
  <si>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</si>
  <si>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</si>
  <si>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</si>
  <si>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</si>
  <si>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</si>
  <si>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</si>
  <si>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</si>
  <si>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</si>
  <si>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</si>
  <si>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</si>
  <si>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</si>
  <si>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</si>
  <si>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</si>
  <si>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</si>
  <si>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</si>
  <si>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</si>
  <si>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</si>
  <si>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</si>
  <si>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</si>
  <si>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</si>
  <si>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</si>
  <si>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</si>
  <si>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</si>
  <si>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</si>
  <si>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</si>
  <si>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</si>
  <si>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</si>
  <si>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</si>
  <si>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</si>
  <si>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</si>
  <si>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</si>
  <si>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</si>
  <si>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</si>
  <si>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</si>
  <si>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</si>
  <si>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</si>
  <si>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</si>
  <si>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</si>
  <si>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</si>
  <si>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</si>
  <si>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</si>
  <si>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</si>
  <si>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</si>
  <si>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</si>
  <si>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</si>
  <si>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</si>
  <si>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</si>
  <si>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</si>
  <si>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</si>
  <si>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</si>
  <si>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</si>
  <si>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</si>
  <si>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</si>
  <si>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</si>
  <si>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</si>
  <si>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</si>
  <si>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</si>
  <si>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</si>
  <si>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</si>
  <si>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</si>
  <si>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</si>
  <si>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</si>
  <si>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</si>
  <si>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</si>
  <si>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</si>
  <si>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</si>
  <si>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</si>
  <si>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</si>
  <si>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</si>
  <si>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</si>
  <si>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</si>
  <si>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</si>
  <si>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</si>
  <si>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</si>
  <si>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</si>
  <si>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</si>
  <si>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</si>
  <si>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</si>
  <si>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</si>
  <si>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</si>
  <si>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</si>
  <si>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</si>
  <si>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</si>
  <si>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</si>
  <si>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</si>
  <si>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</si>
  <si>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</si>
  <si>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</si>
  <si>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</si>
  <si>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</si>
  <si>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</si>
  <si>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</si>
  <si>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</si>
  <si>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</si>
  <si>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</si>
  <si>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</si>
  <si>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</si>
  <si>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</si>
  <si>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</si>
  <si>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</si>
  <si>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</si>
  <si>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</si>
  <si>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</si>
  <si>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</si>
  <si>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</si>
  <si>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</si>
  <si>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</si>
  <si>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</si>
  <si>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</si>
  <si>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</si>
  <si>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</si>
  <si>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</si>
  <si>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</si>
  <si>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</si>
  <si>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</si>
  <si>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</si>
  <si>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</si>
  <si>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</si>
  <si>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</si>
  <si>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</si>
  <si>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</si>
  <si>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</si>
  <si>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</si>
  <si>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</si>
  <si>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</si>
  <si>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</si>
  <si>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</si>
  <si>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</si>
  <si>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</si>
  <si>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</si>
  <si>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</si>
  <si>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</si>
  <si>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</si>
  <si>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</si>
  <si>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</si>
  <si>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</si>
  <si>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</si>
  <si>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</si>
  <si>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</si>
  <si>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</si>
  <si>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</si>
  <si>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</si>
  <si>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</si>
  <si>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</si>
  <si>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</si>
  <si>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</si>
  <si>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</si>
  <si>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</si>
  <si>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</si>
  <si>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</si>
  <si>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</si>
  <si>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</si>
  <si>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</si>
  <si>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</si>
  <si>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</si>
  <si>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</si>
  <si>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</si>
  <si>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</si>
  <si>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</si>
  <si>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</si>
  <si>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</si>
  <si>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</si>
  <si>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</si>
  <si>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</si>
  <si>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</si>
  <si>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</si>
  <si>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</si>
  <si>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</si>
  <si>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</si>
  <si>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</si>
  <si>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</si>
  <si>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</si>
  <si>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</si>
  <si>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</si>
  <si>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</si>
  <si>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</si>
  <si>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</si>
  <si>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</si>
  <si>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</si>
  <si>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</si>
  <si>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</si>
  <si>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</si>
  <si>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</si>
  <si>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</si>
  <si>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</si>
  <si>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</si>
  <si>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</si>
  <si>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</si>
  <si>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</si>
  <si>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</si>
  <si>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</si>
  <si>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</si>
  <si>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</si>
  <si>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</si>
  <si>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</si>
  <si>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</si>
  <si>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</si>
  <si>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</si>
  <si>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</si>
  <si>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</si>
  <si>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</si>
  <si>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</si>
  <si>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</si>
  <si>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</si>
  <si>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</si>
  <si>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</si>
  <si>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</si>
  <si>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</si>
  <si>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</si>
  <si>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</si>
  <si>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</si>
  <si>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</si>
  <si>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</si>
  <si>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</si>
  <si>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</si>
  <si>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</si>
  <si>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</si>
  <si>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</si>
  <si>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</si>
  <si>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</si>
  <si>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</si>
  <si>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</si>
  <si>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</si>
  <si>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</si>
  <si>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</si>
  <si>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</si>
  <si>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</si>
  <si>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</si>
  <si>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</si>
  <si>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</si>
  <si>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</si>
  <si>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</si>
  <si>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</si>
  <si>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</si>
  <si>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</si>
  <si>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</si>
  <si>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</si>
  <si>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</si>
  <si>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</si>
  <si>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</si>
  <si>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</si>
  <si>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</si>
  <si>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</si>
  <si>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</si>
  <si>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</si>
  <si>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</si>
  <si>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</si>
  <si>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</si>
  <si>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</si>
  <si>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</si>
  <si>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</si>
  <si>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</si>
  <si>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</si>
  <si>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</si>
  <si>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</si>
  <si>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</si>
  <si>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</si>
  <si>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</si>
  <si>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</si>
  <si>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</si>
  <si>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</si>
  <si>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</si>
  <si>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</si>
  <si>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</si>
  <si>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</si>
  <si>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</si>
  <si>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</si>
  <si>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</si>
  <si>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</si>
  <si>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</si>
  <si>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</si>
  <si>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</si>
  <si>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</si>
  <si>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</si>
  <si>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</si>
  <si>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</si>
  <si>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</si>
  <si>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</si>
  <si>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</si>
  <si>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</si>
  <si>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</si>
  <si>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</si>
  <si>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</si>
  <si>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</si>
  <si>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</si>
  <si>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</si>
  <si>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</si>
  <si>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</si>
  <si>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</si>
  <si>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</si>
  <si>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</si>
  <si>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</si>
  <si>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</si>
  <si>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</si>
  <si>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</si>
  <si>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</si>
  <si>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</si>
  <si>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</si>
  <si>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</si>
  <si>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</si>
  <si>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</si>
  <si>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</si>
  <si>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</si>
  <si>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</si>
  <si>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</si>
  <si>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</si>
  <si>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</si>
  <si>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</si>
  <si>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</si>
  <si>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</si>
  <si>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</si>
  <si>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</si>
  <si>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</si>
  <si>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</si>
  <si>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</si>
  <si>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</si>
  <si>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</si>
  <si>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</si>
  <si>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</si>
  <si>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</si>
  <si>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</si>
  <si>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</si>
  <si>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</si>
  <si>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</si>
  <si>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</si>
  <si>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</si>
  <si>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</si>
  <si>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</si>
  <si>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</si>
  <si>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</si>
  <si>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</si>
  <si>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</si>
  <si>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</si>
  <si>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</si>
  <si>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</si>
  <si>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</si>
  <si>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</si>
  <si>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</si>
  <si>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</si>
  <si>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</si>
  <si>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</si>
  <si>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</si>
  <si>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</si>
  <si>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</si>
  <si>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</si>
  <si>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</si>
  <si>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</si>
  <si>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</si>
  <si>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</si>
  <si>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</si>
  <si>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</si>
  <si>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</si>
  <si>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</si>
  <si>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</si>
  <si>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</si>
  <si>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</si>
  <si>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</si>
  <si>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</si>
  <si>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</si>
  <si>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</si>
  <si>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</si>
  <si>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</si>
  <si>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</si>
  <si>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</si>
  <si>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</si>
  <si>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</si>
  <si>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</si>
  <si>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</si>
  <si>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</si>
  <si>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</si>
  <si>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</si>
  <si>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</si>
  <si>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</si>
  <si>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</si>
  <si>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</si>
  <si>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</si>
  <si>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</si>
  <si>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</si>
  <si>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</si>
  <si>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</si>
  <si>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</si>
  <si>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</si>
  <si>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</si>
  <si>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</si>
  <si>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</si>
  <si>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</si>
  <si>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</si>
  <si>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</si>
  <si>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</si>
  <si>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</si>
  <si>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</si>
  <si>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</si>
  <si>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</si>
  <si>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</si>
  <si>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</si>
  <si>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</si>
  <si>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</si>
  <si>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</si>
  <si>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</si>
  <si>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</si>
  <si>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</si>
  <si>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</si>
  <si>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</si>
  <si>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</si>
  <si>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</si>
  <si>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</si>
  <si>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</si>
  <si>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</si>
  <si>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</si>
  <si>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</si>
  <si>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</si>
  <si>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</si>
  <si>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</si>
  <si>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</si>
  <si>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</si>
  <si>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</si>
  <si>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</si>
  <si>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</si>
  <si>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</si>
  <si>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</si>
  <si>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</si>
  <si>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</si>
  <si>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</si>
  <si>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</si>
  <si>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</si>
  <si>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</si>
  <si>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</si>
  <si>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</si>
  <si>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</si>
  <si>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</si>
  <si>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</si>
  <si>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</si>
  <si>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</si>
  <si>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</si>
  <si>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</si>
  <si>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</si>
  <si>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</si>
  <si>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</si>
  <si>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</si>
  <si>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</si>
  <si>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</si>
  <si>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</si>
  <si>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</si>
  <si>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</si>
  <si>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</si>
  <si>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</si>
  <si>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</si>
  <si>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</si>
  <si>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</si>
  <si>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</si>
  <si>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</si>
  <si>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</si>
  <si>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</si>
  <si>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</si>
  <si>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</si>
  <si>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</si>
  <si>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</si>
  <si>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</si>
  <si>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</si>
  <si>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</si>
  <si>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</si>
  <si>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</si>
  <si>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</si>
  <si>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</si>
  <si>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</si>
  <si>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</si>
  <si>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</si>
  <si>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</si>
  <si>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</si>
  <si>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</si>
  <si>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</si>
  <si>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</si>
  <si>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</si>
  <si>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</si>
  <si>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</si>
  <si>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</si>
  <si>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</si>
  <si>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</si>
  <si>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</si>
  <si>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</si>
  <si>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</si>
  <si>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</si>
  <si>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</si>
  <si>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</si>
  <si>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</si>
  <si>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</si>
  <si>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</si>
  <si>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</si>
  <si>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</si>
  <si>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</si>
  <si>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</si>
  <si>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</si>
  <si>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</si>
  <si>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</si>
  <si>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</si>
  <si>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</si>
  <si>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</si>
  <si>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</si>
  <si>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</si>
  <si>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</si>
  <si>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</si>
  <si>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</si>
  <si>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</si>
  <si>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</si>
  <si>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</si>
  <si>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</si>
  <si>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</si>
  <si>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</si>
  <si>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</si>
  <si>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</si>
  <si>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</si>
  <si>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</si>
  <si>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</si>
  <si>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</si>
  <si>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</si>
  <si>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</si>
  <si>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</si>
  <si>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</si>
  <si>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</si>
  <si>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</si>
  <si>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</si>
  <si>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</si>
  <si>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</si>
  <si>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</si>
  <si>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</si>
  <si>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</si>
  <si>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</si>
  <si>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</si>
  <si>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</si>
  <si>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</si>
  <si>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</si>
  <si>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</si>
  <si>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</si>
  <si>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</si>
  <si>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</si>
  <si>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</si>
  <si>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</si>
  <si>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</si>
  <si>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</si>
  <si>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</si>
  <si>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</si>
  <si>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</si>
  <si>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</si>
  <si>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</si>
  <si>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</si>
  <si>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</si>
  <si>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</si>
  <si>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</si>
  <si>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</si>
  <si>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</si>
  <si>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</si>
  <si>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</si>
  <si>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</si>
  <si>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</si>
  <si>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</si>
  <si>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</si>
  <si>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</si>
  <si>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</si>
  <si>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</si>
  <si>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</si>
  <si>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</si>
  <si>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</si>
  <si>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</si>
  <si>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</si>
  <si>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</si>
  <si>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</si>
  <si>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</si>
  <si>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</si>
  <si>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</si>
  <si>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</si>
  <si>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</si>
  <si>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</si>
  <si>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</si>
  <si>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</si>
  <si>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</si>
  <si>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</si>
  <si>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</si>
  <si>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</si>
  <si>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</si>
  <si>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</si>
  <si>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</si>
  <si>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</si>
  <si>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</si>
  <si>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</si>
  <si>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</si>
  <si>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</si>
  <si>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</si>
  <si>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</si>
  <si>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</si>
  <si>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</si>
  <si>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</si>
  <si>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</si>
  <si>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</si>
  <si>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</si>
  <si>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</si>
  <si>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</si>
  <si>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</si>
  <si>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</si>
  <si>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</si>
  <si>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</si>
  <si>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</si>
  <si>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</si>
  <si>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</si>
  <si>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</si>
  <si>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</si>
  <si>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</si>
  <si>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</si>
  <si>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</si>
  <si>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</si>
  <si>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</si>
  <si>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</si>
  <si>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</si>
  <si>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</si>
  <si>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</si>
  <si>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</si>
  <si>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</si>
  <si>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</si>
  <si>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</si>
  <si>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</si>
  <si>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</si>
  <si>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</si>
  <si>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</si>
  <si>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</si>
  <si>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</si>
  <si>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</si>
  <si>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</si>
  <si>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</si>
  <si>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</si>
  <si>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</si>
  <si>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</si>
  <si>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</si>
  <si>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</si>
  <si>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</si>
  <si>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</si>
  <si>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</si>
  <si>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</si>
  <si>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</si>
  <si>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</si>
  <si>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</si>
  <si>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</si>
  <si>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</si>
  <si>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</si>
  <si>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</si>
  <si>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</si>
  <si>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</si>
  <si>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</si>
  <si>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</si>
  <si>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</si>
  <si>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</si>
  <si>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</si>
  <si>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</si>
  <si>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</si>
  <si>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</si>
  <si>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</si>
  <si>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</si>
  <si>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</si>
  <si>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</si>
  <si>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</si>
  <si>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</si>
  <si>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</si>
  <si>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</si>
  <si>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</si>
  <si>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</si>
  <si>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</si>
  <si>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</si>
  <si>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</si>
  <si>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</si>
  <si>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</si>
  <si>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</si>
  <si>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</si>
  <si>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</si>
  <si>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</si>
  <si>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</si>
  <si>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</si>
  <si>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</si>
  <si>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</si>
  <si>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</si>
  <si>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</si>
  <si>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</si>
  <si>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</si>
  <si>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</si>
  <si>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</si>
  <si>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</si>
  <si>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</si>
  <si>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</si>
  <si>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</si>
  <si>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</si>
  <si>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</si>
  <si>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</si>
  <si>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</si>
  <si>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</si>
  <si>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</si>
  <si>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</si>
  <si>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</si>
  <si>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</si>
  <si>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</si>
  <si>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</si>
  <si>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</si>
  <si>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</si>
  <si>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</si>
  <si>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</si>
  <si>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</si>
  <si>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</si>
  <si>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</si>
  <si>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</si>
  <si>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</si>
  <si>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</si>
  <si>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</si>
  <si>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</si>
  <si>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</si>
  <si>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</si>
  <si>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</si>
  <si>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</si>
  <si>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</si>
  <si>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</si>
  <si>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</si>
  <si>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</si>
  <si>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</si>
  <si>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</si>
  <si>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</si>
  <si>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</si>
  <si>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</si>
  <si>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</si>
  <si>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</si>
  <si>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</si>
  <si>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</si>
  <si>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</si>
  <si>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</si>
  <si>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</si>
  <si>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</si>
  <si>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</si>
  <si>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</si>
  <si>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</si>
  <si>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</si>
  <si>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</si>
  <si>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</si>
  <si>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</si>
  <si>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</si>
  <si>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</si>
  <si>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</si>
  <si>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</si>
  <si>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</si>
  <si>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</si>
  <si>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</si>
  <si>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</si>
  <si>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</si>
  <si>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</si>
  <si>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</si>
  <si>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</si>
  <si>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</si>
  <si>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</si>
  <si>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</si>
  <si>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</si>
  <si>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</si>
  <si>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</si>
  <si>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</si>
  <si>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</si>
  <si>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</si>
  <si>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</si>
  <si>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</si>
  <si>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</si>
  <si>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</si>
  <si>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</si>
  <si>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</si>
  <si>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</si>
  <si>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</si>
  <si>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</si>
  <si>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</si>
  <si>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</si>
  <si>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</si>
  <si>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</si>
  <si>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</si>
  <si>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</si>
  <si>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</si>
  <si>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</si>
  <si>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</si>
  <si>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</si>
  <si>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</si>
  <si>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</si>
  <si>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</si>
  <si>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</si>
  <si>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</si>
  <si>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</si>
  <si>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</si>
  <si>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</si>
  <si>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</si>
  <si>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</si>
  <si>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</si>
  <si>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</si>
  <si>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</si>
  <si>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</si>
  <si>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</si>
  <si>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</si>
  <si>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</si>
  <si>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</si>
  <si>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</si>
  <si>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</si>
  <si>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</si>
  <si>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</si>
  <si>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</si>
  <si>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</si>
  <si>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</si>
  <si>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</si>
  <si>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</si>
  <si>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</si>
  <si>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</si>
  <si>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</si>
  <si>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</si>
  <si>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</si>
  <si>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</si>
  <si>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</si>
  <si>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</si>
  <si>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</si>
  <si>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</si>
  <si>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</si>
  <si>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</si>
  <si>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</si>
  <si>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</si>
  <si>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</si>
  <si>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</si>
  <si>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</si>
  <si>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</si>
  <si>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</si>
  <si>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</si>
  <si>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</si>
  <si>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</si>
  <si>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</si>
  <si>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</si>
  <si>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</si>
  <si>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</si>
  <si>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</si>
  <si>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</si>
  <si>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</si>
  <si>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</si>
  <si>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</si>
  <si>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</si>
  <si>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</si>
  <si>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</si>
  <si>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</si>
  <si>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</si>
  <si>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</si>
  <si>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</si>
  <si>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</si>
  <si>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</si>
  <si>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</si>
  <si>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</si>
  <si>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</si>
  <si>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</si>
  <si>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</si>
  <si>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</si>
  <si>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</si>
  <si>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</si>
  <si>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</si>
  <si>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</si>
  <si>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</si>
  <si>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</si>
  <si>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</si>
  <si>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</si>
  <si>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</si>
  <si>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</si>
  <si>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</si>
  <si>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</si>
  <si>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</si>
  <si>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</si>
  <si>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</si>
  <si>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</si>
  <si>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</si>
  <si>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</si>
  <si>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</si>
  <si>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</si>
  <si>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</si>
  <si>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</si>
  <si>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</si>
  <si>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</si>
  <si>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</si>
  <si>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</si>
  <si>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</si>
  <si>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</si>
  <si>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</si>
  <si>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</si>
  <si>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</si>
  <si>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</si>
  <si>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</si>
  <si>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</si>
  <si>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</si>
  <si>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</si>
  <si>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</si>
  <si>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</si>
  <si>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</si>
  <si>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</si>
  <si>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</si>
  <si>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</si>
  <si>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</si>
  <si>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</si>
  <si>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</si>
  <si>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</si>
  <si>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</si>
  <si>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</si>
  <si>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</si>
  <si>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</si>
  <si>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</si>
  <si>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</si>
  <si>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</si>
  <si>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</si>
  <si>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</si>
  <si>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</si>
  <si>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</si>
  <si>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</si>
  <si>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</si>
  <si>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</si>
  <si>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</si>
  <si>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</si>
  <si>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</si>
  <si>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</si>
  <si>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</si>
  <si>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</si>
  <si>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</si>
  <si>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</si>
  <si>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</si>
  <si>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</si>
  <si>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</si>
  <si>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</si>
  <si>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</si>
  <si>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</si>
  <si>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</si>
  <si>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</si>
  <si>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</si>
  <si>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</si>
  <si>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</si>
  <si>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</si>
  <si>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</si>
  <si>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</si>
  <si>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</si>
  <si>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</si>
  <si>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</si>
  <si>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</si>
  <si>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</si>
  <si>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</si>
  <si>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</si>
  <si>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</si>
  <si>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</si>
  <si>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</si>
  <si>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</si>
  <si>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</si>
  <si>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</si>
  <si>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</si>
  <si>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</si>
  <si>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</si>
  <si>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</si>
  <si>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</si>
  <si>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</si>
  <si>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</si>
  <si>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</si>
  <si>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</si>
  <si>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</si>
  <si>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</si>
  <si>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</si>
  <si>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</si>
  <si>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</si>
  <si>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</si>
  <si>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</si>
  <si>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</si>
  <si>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</si>
  <si>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</si>
  <si>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</si>
  <si>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</si>
  <si>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</si>
  <si>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</si>
  <si>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</si>
  <si>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</si>
  <si>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</si>
  <si>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</si>
  <si>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</si>
  <si>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</si>
  <si>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</si>
  <si>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</si>
  <si>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</si>
  <si>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</si>
  <si>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</si>
  <si>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</si>
  <si>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</si>
  <si>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</si>
  <si>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</si>
  <si>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</si>
  <si>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</si>
  <si>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</si>
  <si>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</si>
  <si>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</si>
  <si>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</si>
  <si>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</si>
  <si>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</si>
  <si>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</si>
  <si>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</si>
  <si>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</si>
  <si>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</si>
  <si>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</si>
  <si>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</si>
  <si>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</si>
  <si>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</si>
  <si>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</si>
  <si>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</si>
  <si>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</si>
  <si>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</si>
  <si>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</si>
  <si>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</si>
  <si>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</si>
  <si>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</si>
  <si>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</si>
  <si>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</si>
  <si>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</si>
  <si>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</si>
  <si>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</si>
  <si>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</si>
  <si>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</si>
  <si>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</si>
  <si>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</si>
  <si>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</si>
  <si>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</si>
  <si>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</si>
  <si>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</si>
  <si>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</si>
  <si>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</si>
  <si>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</si>
  <si>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</si>
  <si>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</si>
  <si>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</si>
  <si>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</si>
  <si>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</si>
  <si>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</si>
  <si>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</si>
  <si>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</si>
  <si>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</si>
  <si>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</si>
  <si>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</si>
  <si>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</si>
  <si>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</si>
  <si>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</si>
  <si>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</si>
  <si>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</si>
  <si>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</si>
  <si>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</si>
  <si>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</si>
  <si>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</si>
  <si>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</si>
  <si>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</si>
  <si>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</si>
  <si>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</si>
  <si>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</si>
  <si>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</si>
  <si>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</si>
  <si>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</si>
  <si>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</si>
  <si>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</si>
  <si>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</si>
  <si>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</si>
  <si>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</si>
  <si>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</si>
  <si>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</si>
  <si>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</si>
  <si>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</si>
  <si>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</si>
  <si>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</si>
  <si>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</si>
  <si>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</si>
  <si>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</si>
  <si>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</si>
  <si>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</si>
  <si>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</si>
  <si>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</si>
  <si>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</si>
  <si>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</si>
  <si>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</si>
  <si>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</si>
  <si>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</si>
  <si>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</si>
  <si>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</si>
  <si>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</si>
  <si>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</si>
  <si>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</si>
  <si>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</si>
  <si>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</si>
  <si>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</si>
  <si>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</si>
  <si>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</si>
  <si>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</si>
  <si>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</si>
  <si>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</si>
  <si>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</si>
  <si>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</si>
  <si>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</si>
  <si>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</si>
  <si>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</si>
  <si>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</si>
  <si>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</si>
  <si>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</si>
  <si>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</si>
  <si>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</si>
  <si>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</si>
  <si>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</si>
  <si>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</si>
  <si>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</si>
  <si>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</si>
  <si>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</si>
  <si>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</si>
  <si>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</si>
  <si>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</si>
  <si>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</si>
  <si>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</si>
  <si>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</si>
  <si>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</si>
  <si>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</si>
  <si>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</si>
  <si>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</si>
  <si>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</si>
  <si>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</si>
  <si>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</si>
  <si>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</si>
  <si>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</si>
  <si>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</si>
  <si>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</si>
  <si>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</si>
  <si>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</si>
  <si>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</si>
  <si>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</si>
  <si>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</si>
  <si>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</si>
  <si>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</si>
  <si>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</si>
  <si>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</si>
  <si>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</si>
  <si>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</si>
  <si>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</si>
  <si>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</si>
  <si>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</si>
  <si>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</si>
  <si>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</si>
  <si>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</si>
  <si>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</si>
  <si>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</si>
  <si>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</si>
  <si>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</si>
  <si>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</si>
  <si>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</si>
  <si>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</si>
  <si>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</si>
  <si>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</si>
  <si>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</si>
  <si>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</si>
  <si>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</si>
  <si>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</si>
  <si>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</si>
  <si>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</si>
  <si>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</si>
  <si>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</si>
  <si>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</si>
  <si>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</si>
  <si>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</si>
  <si>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</si>
  <si>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</si>
  <si>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</si>
  <si>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</si>
  <si>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</si>
  <si>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</si>
  <si>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</si>
  <si>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</si>
  <si>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</si>
  <si>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</si>
  <si>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</si>
  <si>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</si>
  <si>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</si>
  <si>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</si>
  <si>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</si>
  <si>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</si>
  <si>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</si>
  <si>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</si>
  <si>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</si>
  <si>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</si>
  <si>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</si>
  <si>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</si>
  <si>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</si>
  <si>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</si>
  <si>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</si>
  <si>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</si>
  <si>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</si>
  <si>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</si>
  <si>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</si>
  <si>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</si>
  <si>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</si>
  <si>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</si>
  <si>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</si>
  <si>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</si>
  <si>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</si>
  <si>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</si>
  <si>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</si>
  <si>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</si>
  <si>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</si>
  <si>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</si>
  <si>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</si>
  <si>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</si>
  <si>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</si>
  <si>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</si>
  <si>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</si>
  <si>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</si>
  <si>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</si>
  <si>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</si>
  <si>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</si>
  <si>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</si>
  <si>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</si>
  <si>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</si>
  <si>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</si>
  <si>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</si>
  <si>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</si>
  <si>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</si>
  <si>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</si>
  <si>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</si>
  <si>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</si>
  <si>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</si>
  <si>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</si>
  <si>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</si>
  <si>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</si>
  <si>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</si>
  <si>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</si>
  <si>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</si>
  <si>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</si>
  <si>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</si>
  <si>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</si>
  <si>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</si>
  <si>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</si>
  <si>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</si>
  <si>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</si>
  <si>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</si>
  <si>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</si>
  <si>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</si>
  <si>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</si>
  <si>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</si>
  <si>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</si>
  <si>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</si>
  <si>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</si>
  <si>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</si>
  <si>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</si>
  <si>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</si>
  <si>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</si>
  <si>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</si>
  <si>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</si>
  <si>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</si>
  <si>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</si>
  <si>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</si>
  <si>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</si>
  <si>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</si>
  <si>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</si>
  <si>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</si>
  <si>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</si>
  <si>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</si>
  <si>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</si>
  <si>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</si>
  <si>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</si>
  <si>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</si>
  <si>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</si>
  <si>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</si>
  <si>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</si>
  <si>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</si>
  <si>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</si>
  <si>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</si>
  <si>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</si>
  <si>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</si>
  <si>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</si>
  <si>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</si>
  <si>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</si>
  <si>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</si>
  <si>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</si>
  <si>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</si>
  <si>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</si>
  <si>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</si>
  <si>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</si>
  <si>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</si>
  <si>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</si>
  <si>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</si>
  <si>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</si>
  <si>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</si>
  <si>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</si>
  <si>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</si>
  <si>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</si>
  <si>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</si>
  <si>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</si>
  <si>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</si>
  <si>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</si>
  <si>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</si>
  <si>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</si>
  <si>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</si>
  <si>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</si>
  <si>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</si>
  <si>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</si>
  <si>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</si>
  <si>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</si>
  <si>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</si>
  <si>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</si>
  <si>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</si>
  <si>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</si>
  <si>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</si>
  <si>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</si>
  <si>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</si>
  <si>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</si>
  <si>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</si>
  <si>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</si>
  <si>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</si>
  <si>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</si>
  <si>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</si>
  <si>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</si>
  <si>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</si>
  <si>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</si>
  <si>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</si>
  <si>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</si>
  <si>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</si>
  <si>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</si>
  <si>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</si>
  <si>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</si>
  <si>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</si>
  <si>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</si>
  <si>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</si>
  <si>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</si>
  <si>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</si>
  <si>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</si>
  <si>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</si>
  <si>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</si>
  <si>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</si>
  <si>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</si>
  <si>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</si>
  <si>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</si>
  <si>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</si>
  <si>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</si>
  <si>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</si>
  <si>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</si>
  <si>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</si>
  <si>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</si>
  <si>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</si>
  <si>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</si>
  <si>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</si>
  <si>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</si>
  <si>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</si>
  <si>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</si>
  <si>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</si>
  <si>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</si>
  <si>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</si>
  <si>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</si>
  <si>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</si>
  <si>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</si>
  <si>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</si>
  <si>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</si>
  <si>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</si>
  <si>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</si>
  <si>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</si>
  <si>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</si>
  <si>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</si>
  <si>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</si>
  <si>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</si>
  <si>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</si>
  <si>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</si>
  <si>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</si>
  <si>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</si>
  <si>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</si>
  <si>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</si>
  <si>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</si>
  <si>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</si>
  <si>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</si>
  <si>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</si>
  <si>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</si>
  <si>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</si>
  <si>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</si>
  <si>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</si>
  <si>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</si>
  <si>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</si>
  <si>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</si>
  <si>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</si>
  <si>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</si>
  <si>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</si>
  <si>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</si>
  <si>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</si>
  <si>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</si>
  <si>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</si>
  <si>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</si>
  <si>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</si>
  <si>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</si>
  <si>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</si>
  <si>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</si>
  <si>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</si>
  <si>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</si>
  <si>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</si>
  <si>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</si>
  <si>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</si>
  <si>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</si>
  <si>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</si>
  <si>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</si>
  <si>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</si>
  <si>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</si>
  <si>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</si>
  <si>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</si>
  <si>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</si>
  <si>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</si>
  <si>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</si>
  <si>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</si>
  <si>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</si>
  <si>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</si>
  <si>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</si>
  <si>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</si>
  <si>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</si>
  <si>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</si>
  <si>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</si>
  <si>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</si>
  <si>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</si>
  <si>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</si>
  <si>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</si>
  <si>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</si>
  <si>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</si>
  <si>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</si>
  <si>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</si>
  <si>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</si>
  <si>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</si>
  <si>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</si>
  <si>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</si>
  <si>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</si>
  <si>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</si>
  <si>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</si>
  <si>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</si>
  <si>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</si>
  <si>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</si>
  <si>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</si>
  <si>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</si>
  <si>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</si>
  <si>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</si>
  <si>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</si>
  <si>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</si>
  <si>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</si>
  <si>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</si>
  <si>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</si>
  <si>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</si>
  <si>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</si>
  <si>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</si>
  <si>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</si>
  <si>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</si>
  <si>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</si>
  <si>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</si>
  <si>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</si>
  <si>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</si>
  <si>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</si>
  <si>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</si>
  <si>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</si>
  <si>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</si>
  <si>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</si>
  <si>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</si>
  <si>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</si>
  <si>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</si>
  <si>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</si>
  <si>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</si>
  <si>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</si>
  <si>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</si>
  <si>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</si>
  <si>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</si>
  <si>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</si>
  <si>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</si>
  <si>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</si>
  <si>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</si>
  <si>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</si>
  <si>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</si>
  <si>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</si>
  <si>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</si>
  <si>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</si>
  <si>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</si>
  <si>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</si>
  <si>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</si>
  <si>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</si>
  <si>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</si>
  <si>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</si>
  <si>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</si>
  <si>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</si>
  <si>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</si>
  <si>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</si>
  <si>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</si>
  <si>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</si>
  <si>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</si>
  <si>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</si>
  <si>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</si>
  <si>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</si>
  <si>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</si>
  <si>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</si>
  <si>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</si>
  <si>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</si>
  <si>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</si>
  <si>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</si>
  <si>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</si>
  <si>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</si>
  <si>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</si>
  <si>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</si>
  <si>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</si>
  <si>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</si>
  <si>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</si>
  <si>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</si>
  <si>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</si>
  <si>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</si>
  <si>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</si>
  <si>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</si>
  <si>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</si>
  <si>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</si>
  <si>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</si>
  <si>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</si>
  <si>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</si>
  <si>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</si>
  <si>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</si>
  <si>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</si>
  <si>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</si>
  <si>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</si>
  <si>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</si>
  <si>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</si>
  <si>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</si>
  <si>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</si>
  <si>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</si>
  <si>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</si>
  <si>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</si>
  <si>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</si>
  <si>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</si>
  <si>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</si>
  <si>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</si>
  <si>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</si>
  <si>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</si>
  <si>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</si>
  <si>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</si>
  <si>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</si>
  <si>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</si>
  <si>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</si>
  <si>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</si>
  <si>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</si>
  <si>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</si>
  <si>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</si>
  <si>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</si>
  <si>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</si>
  <si>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</si>
  <si>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</si>
  <si>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</si>
  <si>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</si>
  <si>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</si>
  <si>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</si>
  <si>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</si>
  <si>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</si>
  <si>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</si>
  <si>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</si>
  <si>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</si>
  <si>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</si>
  <si>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</si>
  <si>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</si>
  <si>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</si>
  <si>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</si>
  <si>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</si>
  <si>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</si>
  <si>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</si>
  <si>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</si>
  <si>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</si>
  <si>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</si>
  <si>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</si>
  <si>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</si>
  <si>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</si>
  <si>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</si>
  <si>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</si>
  <si>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</si>
  <si>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</si>
  <si>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</si>
  <si>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</si>
  <si>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</si>
  <si>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</si>
  <si>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</si>
  <si>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</si>
  <si>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</si>
  <si>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</si>
  <si>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</si>
  <si>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</si>
  <si>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</si>
  <si>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</si>
  <si>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</si>
  <si>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</si>
  <si>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</si>
  <si>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</si>
  <si>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</si>
  <si>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</si>
  <si>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</si>
  <si>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</si>
  <si>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</si>
  <si>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</si>
  <si>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</si>
  <si>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</si>
  <si>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</si>
  <si>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</si>
  <si>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</si>
  <si>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</si>
  <si>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</si>
  <si>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</si>
  <si>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</si>
  <si>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</si>
  <si>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</si>
  <si>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</si>
  <si>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</si>
  <si>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</si>
  <si>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</si>
  <si>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</si>
  <si>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</si>
  <si>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</si>
  <si>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</si>
  <si>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</si>
  <si>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</si>
  <si>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</si>
  <si>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</si>
  <si>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</si>
  <si>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</si>
  <si>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</si>
  <si>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</si>
  <si>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</si>
  <si>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</si>
  <si>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</si>
  <si>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</si>
  <si>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</si>
  <si>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</si>
  <si>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</si>
  <si>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</si>
  <si>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</si>
  <si>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</si>
  <si>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</si>
  <si>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</si>
  <si>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</si>
  <si>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</si>
  <si>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</si>
  <si>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</si>
  <si>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</si>
  <si>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</si>
  <si>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</si>
  <si>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</si>
  <si>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</si>
  <si>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</si>
  <si>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</si>
  <si>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</si>
  <si>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</si>
  <si>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</si>
  <si>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</si>
  <si>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</si>
  <si>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</si>
  <si>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</si>
  <si>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</si>
  <si>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</si>
  <si>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</si>
  <si>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</si>
  <si>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</si>
  <si>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</si>
  <si>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</si>
  <si>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</si>
  <si>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</si>
  <si>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</si>
  <si>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</si>
  <si>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</si>
  <si>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</si>
  <si>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</si>
  <si>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</si>
  <si>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</si>
  <si>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</si>
  <si>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</si>
  <si>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</si>
  <si>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</si>
  <si>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</si>
  <si>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</si>
  <si>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</si>
  <si>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</si>
  <si>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</si>
  <si>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</si>
  <si>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</si>
  <si>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</si>
  <si>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</si>
  <si>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</si>
  <si>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</si>
  <si>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</si>
  <si>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</si>
  <si>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</si>
  <si>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</si>
  <si>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</si>
  <si>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</si>
  <si>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</si>
  <si>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</si>
  <si>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</si>
  <si>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</si>
  <si>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</si>
  <si>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</si>
  <si>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</si>
  <si>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</si>
  <si>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</si>
  <si>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</si>
  <si>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</si>
  <si>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</si>
  <si>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</si>
  <si>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</si>
  <si>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</si>
  <si>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</si>
  <si>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</si>
  <si>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</si>
  <si>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</si>
  <si>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</si>
  <si>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</si>
  <si>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</si>
  <si>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</si>
  <si>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</si>
  <si>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</si>
  <si>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</si>
  <si>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</si>
  <si>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</si>
  <si>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</si>
  <si>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</si>
  <si>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</si>
  <si>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</si>
  <si>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</si>
  <si>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</si>
  <si>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</si>
  <si>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</si>
  <si>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</si>
  <si>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</si>
  <si>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</si>
  <si>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</si>
  <si>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</si>
  <si>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</si>
  <si>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</si>
  <si>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</si>
  <si>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</si>
  <si>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</si>
  <si>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</si>
  <si>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</si>
  <si>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</si>
  <si>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</si>
  <si>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</si>
  <si>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</si>
  <si>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</si>
  <si>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</si>
  <si>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</si>
  <si>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</si>
  <si>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</si>
  <si>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</si>
  <si>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</si>
  <si>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</si>
  <si>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</si>
  <si>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</si>
  <si>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</si>
  <si>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</si>
  <si>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</si>
  <si>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</si>
  <si>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</si>
  <si>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</si>
  <si>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</si>
  <si>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</si>
  <si>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</si>
  <si>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</si>
  <si>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</si>
  <si>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</si>
  <si>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</si>
  <si>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</si>
  <si>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</si>
  <si>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</si>
  <si>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</si>
  <si>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</si>
  <si>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</si>
  <si>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</si>
  <si>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</si>
  <si>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</si>
  <si>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</si>
  <si>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</si>
  <si>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</si>
  <si>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</si>
  <si>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</si>
  <si>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</si>
  <si>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</si>
  <si>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</si>
  <si>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</si>
  <si>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</si>
  <si>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</si>
  <si>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</si>
  <si>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</si>
  <si>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</si>
  <si>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</si>
  <si>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</si>
  <si>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</si>
  <si>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</si>
  <si>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</si>
  <si>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</si>
  <si>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</si>
  <si>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</si>
  <si>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</si>
  <si>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</si>
  <si>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</si>
  <si>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</si>
  <si>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</si>
  <si>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</si>
  <si>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</si>
  <si>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</si>
  <si>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</si>
  <si>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</si>
  <si>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</si>
  <si>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</si>
  <si>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</si>
  <si>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</si>
  <si>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</si>
  <si>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</si>
  <si>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</si>
  <si>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</si>
  <si>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</si>
  <si>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</si>
  <si>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</si>
  <si>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</si>
  <si>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</si>
  <si>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</si>
  <si>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</si>
  <si>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</si>
  <si>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</si>
  <si>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</si>
  <si>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</si>
  <si>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</si>
  <si>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</si>
  <si>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</si>
  <si>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</si>
  <si>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</si>
  <si>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</si>
  <si>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</si>
  <si>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</si>
  <si>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</si>
  <si>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</si>
  <si>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</si>
  <si>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</si>
  <si>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</si>
  <si>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</si>
  <si>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</si>
  <si>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</si>
  <si>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</si>
  <si>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</si>
  <si>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</si>
  <si>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</si>
  <si>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</si>
  <si>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</si>
  <si>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</si>
  <si>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</si>
  <si>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</si>
  <si>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</si>
  <si>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</si>
  <si>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</si>
  <si>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</si>
  <si>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</si>
  <si>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</si>
  <si>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</si>
  <si>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</si>
  <si>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</si>
  <si>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</si>
  <si>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</si>
  <si>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</si>
  <si>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</si>
  <si>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</si>
  <si>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</si>
  <si>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</si>
  <si>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</si>
  <si>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</si>
  <si>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</si>
  <si>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</si>
  <si>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</si>
  <si>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</si>
  <si>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</si>
  <si>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</si>
  <si>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</si>
  <si>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</si>
  <si>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</si>
  <si>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</si>
  <si>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</si>
  <si>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</si>
  <si>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</si>
  <si>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</si>
  <si>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</si>
  <si>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</si>
  <si>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</si>
  <si>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</si>
  <si>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</si>
  <si>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</si>
  <si>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</si>
  <si>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</si>
  <si>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</si>
  <si>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</si>
  <si>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</si>
  <si>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</si>
  <si>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</si>
  <si>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</si>
  <si>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</si>
  <si>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</si>
  <si>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</si>
  <si>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</si>
  <si>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</si>
  <si>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</si>
  <si>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</si>
  <si>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</si>
  <si>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</si>
  <si>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</si>
  <si>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</si>
  <si>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</si>
  <si>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</si>
  <si>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</si>
  <si>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</si>
  <si>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</si>
  <si>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</si>
  <si>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</si>
  <si>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</si>
  <si>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</si>
  <si>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</si>
  <si>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</si>
  <si>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</si>
  <si>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</si>
  <si>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</si>
  <si>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</si>
  <si>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</si>
  <si>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</si>
  <si>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</si>
  <si>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</si>
  <si>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</si>
  <si>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</si>
  <si>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</si>
  <si>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</si>
  <si>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</si>
  <si>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</si>
  <si>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</si>
  <si>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</si>
  <si>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</si>
  <si>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</si>
  <si>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</si>
  <si>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</si>
  <si>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</si>
  <si>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</si>
  <si>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</si>
  <si>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</si>
  <si>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</si>
  <si>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</si>
  <si>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</si>
  <si>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</si>
  <si>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</si>
  <si>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</si>
  <si>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</si>
  <si>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</si>
  <si>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</si>
  <si>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</si>
  <si>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</si>
  <si>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</si>
  <si>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</si>
  <si>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</si>
  <si>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</si>
  <si>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</si>
  <si>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</si>
  <si>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</si>
  <si>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</si>
  <si>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</si>
  <si>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</si>
  <si>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</si>
  <si>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</si>
  <si>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</si>
  <si>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</si>
  <si>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</si>
  <si>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</si>
  <si>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</si>
  <si>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</si>
  <si>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</si>
  <si>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</si>
  <si>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</si>
  <si>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</si>
  <si>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</si>
  <si>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</si>
  <si>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</si>
  <si>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</si>
  <si>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</si>
  <si>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</si>
  <si>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</si>
  <si>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</si>
  <si>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</si>
  <si>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</si>
  <si>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</si>
  <si>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</si>
  <si>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</si>
  <si>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</si>
  <si>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</si>
  <si>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</si>
  <si>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</si>
  <si>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</si>
  <si>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</si>
  <si>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</si>
  <si>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</si>
  <si>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</si>
  <si>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</si>
  <si>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</si>
  <si>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</si>
  <si>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</si>
  <si>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</si>
  <si>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</si>
  <si>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</si>
  <si>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</si>
  <si>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</si>
  <si>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</si>
  <si>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</si>
  <si>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</si>
  <si>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</si>
  <si>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</si>
  <si>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</si>
  <si>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</si>
  <si>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</si>
  <si>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</si>
  <si>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</si>
  <si>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</si>
  <si>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</si>
  <si>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</si>
  <si>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</si>
  <si>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</si>
  <si>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</si>
  <si>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</si>
  <si>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</si>
  <si>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</si>
  <si>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</si>
  <si>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</si>
  <si>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</si>
  <si>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</si>
  <si>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</si>
  <si>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</si>
  <si>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</si>
  <si>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</si>
  <si>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</si>
  <si>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</si>
  <si>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</si>
  <si>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</si>
  <si>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</si>
  <si>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</si>
  <si>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</si>
  <si>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</si>
  <si>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</si>
  <si>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</si>
  <si>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</si>
  <si>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</si>
  <si>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</si>
  <si>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</si>
  <si>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</si>
  <si>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</si>
  <si>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</si>
  <si>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</si>
  <si>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</si>
  <si>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</si>
  <si>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</si>
  <si>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</si>
  <si>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</si>
  <si>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</si>
  <si>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</si>
  <si>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</si>
  <si>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</si>
  <si>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</si>
  <si>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</si>
  <si>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</si>
  <si>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</si>
  <si>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</si>
  <si>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</si>
  <si>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</si>
  <si>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</si>
  <si>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</si>
  <si>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</si>
  <si>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</si>
  <si>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</si>
  <si>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</si>
  <si>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</si>
  <si>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</si>
  <si>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</si>
  <si>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</si>
  <si>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</si>
  <si>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</si>
  <si>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</si>
  <si>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</si>
  <si>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</si>
  <si>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</si>
  <si>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</si>
  <si>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</si>
  <si>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</si>
  <si>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</si>
  <si>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</si>
  <si>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</si>
  <si>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</si>
  <si>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</si>
  <si>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</si>
  <si>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</si>
  <si>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</si>
  <si>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</si>
  <si>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</si>
  <si>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</si>
  <si>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</si>
  <si>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</si>
  <si>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</si>
  <si>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</si>
  <si>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</si>
  <si>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</si>
  <si>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</si>
  <si>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</si>
  <si>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</si>
  <si>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</si>
  <si>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</si>
  <si>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</si>
  <si>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</si>
  <si>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</si>
  <si>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</si>
  <si>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</si>
  <si>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</si>
  <si>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</si>
  <si>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</si>
  <si>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</si>
  <si>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</si>
  <si>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</si>
  <si>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</si>
  <si>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</si>
  <si>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</si>
  <si>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</si>
  <si>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</si>
  <si>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</si>
  <si>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</si>
  <si>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</si>
  <si>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</si>
  <si>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</si>
  <si>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</si>
  <si>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</si>
  <si>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</si>
  <si>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</si>
  <si>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</si>
  <si>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</si>
  <si>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</si>
  <si>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</si>
  <si>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</si>
  <si>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</si>
  <si>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</si>
  <si>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</si>
  <si>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</si>
  <si>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</si>
  <si>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</si>
  <si>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</si>
  <si>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</si>
  <si>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</si>
  <si>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</si>
  <si>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</si>
  <si>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</si>
  <si>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</si>
  <si>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</si>
  <si>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</si>
  <si>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</si>
  <si>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</si>
  <si>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</si>
  <si>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</si>
  <si>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</si>
  <si>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</si>
  <si>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</si>
  <si>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</si>
  <si>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</si>
  <si>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</si>
  <si>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</si>
  <si>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</si>
  <si>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</si>
  <si>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</si>
  <si>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</si>
  <si>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</si>
  <si>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</si>
  <si>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</si>
  <si>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</si>
  <si>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</si>
  <si>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</si>
  <si>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</si>
  <si>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</si>
  <si>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</si>
  <si>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</si>
  <si>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</si>
  <si>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</si>
  <si>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</si>
  <si>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</si>
  <si>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</si>
  <si>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</si>
  <si>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</si>
  <si>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</si>
  <si>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</si>
  <si>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</si>
  <si>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</si>
  <si>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</si>
  <si>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</si>
  <si>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</si>
  <si>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</si>
  <si>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</si>
  <si>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</si>
  <si>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</si>
  <si>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</si>
  <si>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</si>
  <si>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</si>
  <si>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</si>
  <si>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</si>
  <si>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</si>
  <si>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</si>
  <si>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</si>
  <si>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</si>
  <si>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</si>
  <si>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</si>
  <si>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</si>
  <si>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</si>
  <si>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</si>
  <si>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</si>
  <si>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</si>
  <si>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</si>
  <si>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</si>
  <si>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</si>
  <si>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</si>
  <si>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</si>
  <si>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</si>
  <si>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</si>
  <si>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</si>
  <si>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</si>
  <si>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</si>
  <si>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</si>
  <si>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</si>
  <si>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</si>
  <si>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</si>
  <si>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</si>
  <si>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</si>
  <si>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</si>
  <si>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</si>
  <si>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</si>
  <si>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</si>
  <si>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</si>
  <si>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</si>
  <si>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</si>
  <si>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</si>
  <si>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</si>
  <si>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</si>
  <si>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</si>
  <si>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</si>
  <si>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</si>
  <si>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</si>
  <si>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</si>
  <si>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</si>
  <si>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</si>
  <si>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</si>
  <si>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</si>
  <si>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</si>
  <si>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</si>
  <si>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</si>
  <si>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</si>
  <si>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</si>
  <si>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</si>
  <si>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</si>
  <si>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</si>
  <si>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</si>
  <si>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</si>
  <si>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</si>
  <si>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</si>
  <si>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</si>
  <si>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</si>
  <si>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</si>
  <si>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</si>
  <si>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</si>
  <si>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</si>
  <si>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</si>
  <si>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</si>
  <si>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</si>
  <si>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</si>
  <si>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</si>
  <si>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</si>
  <si>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</si>
  <si>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</si>
  <si>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</si>
  <si>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</si>
  <si>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</si>
  <si>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</si>
  <si>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</si>
  <si>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</si>
  <si>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</si>
  <si>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</si>
  <si>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</si>
  <si>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</si>
  <si>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</si>
  <si>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</si>
  <si>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</si>
  <si>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</si>
  <si>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</si>
  <si>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</si>
  <si>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</si>
  <si>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</si>
  <si>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</si>
  <si>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</si>
  <si>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</si>
  <si>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</si>
  <si>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</si>
  <si>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</si>
  <si>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</si>
  <si>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</si>
  <si>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</si>
  <si>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</si>
  <si>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</si>
  <si>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</si>
  <si>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</si>
  <si>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</si>
  <si>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</si>
  <si>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</si>
  <si>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</si>
  <si>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</si>
  <si>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</si>
  <si>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</si>
  <si>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</si>
  <si>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</si>
  <si>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</si>
  <si>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</si>
  <si>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</si>
  <si>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</si>
  <si>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</si>
  <si>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</si>
  <si>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</si>
  <si>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</si>
  <si>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</si>
  <si>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</si>
  <si>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</si>
  <si>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</si>
  <si>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</si>
  <si>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</si>
  <si>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</si>
  <si>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</si>
  <si>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</si>
  <si>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</si>
  <si>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</si>
  <si>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</si>
  <si>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</si>
  <si>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</si>
  <si>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</si>
  <si>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</si>
  <si>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</si>
  <si>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</si>
  <si>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</si>
  <si>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</si>
  <si>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</si>
  <si>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</si>
  <si>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</si>
  <si>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</si>
  <si>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</si>
  <si>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</si>
  <si>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</si>
  <si>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</si>
  <si>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</si>
  <si>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</si>
  <si>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</si>
  <si>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</si>
  <si>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</si>
  <si>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</si>
  <si>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</si>
  <si>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</si>
  <si>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</si>
  <si>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</si>
  <si>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</si>
  <si>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</si>
  <si>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</si>
  <si>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</si>
  <si>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</si>
  <si>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</si>
  <si>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</si>
  <si>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</si>
  <si>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</si>
  <si>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</si>
  <si>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</si>
  <si>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</si>
  <si>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</si>
  <si>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</si>
  <si>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</si>
  <si>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</si>
  <si>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</si>
  <si>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</si>
  <si>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</si>
  <si>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</si>
  <si>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</si>
  <si>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</si>
  <si>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</si>
  <si>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</si>
  <si>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</si>
  <si>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</si>
  <si>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</si>
  <si>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</si>
  <si>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</si>
  <si>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</si>
  <si>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</si>
  <si>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</si>
  <si>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</si>
  <si>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</si>
  <si>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</si>
  <si>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</si>
  <si>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</si>
  <si>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</si>
  <si>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</si>
  <si>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</si>
  <si>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</si>
  <si>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</si>
  <si>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</si>
  <si>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</si>
  <si>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</si>
  <si>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</si>
  <si>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</si>
  <si>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</si>
  <si>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</si>
  <si>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</si>
  <si>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</si>
  <si>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</si>
  <si>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</si>
  <si>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</si>
  <si>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</si>
  <si>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</si>
  <si>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</si>
  <si>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</si>
  <si>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</si>
  <si>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</si>
  <si>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</si>
  <si>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</si>
  <si>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</si>
  <si>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</si>
  <si>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</si>
  <si>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</si>
  <si>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</si>
  <si>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</si>
  <si>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</si>
  <si>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</si>
  <si>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</si>
  <si>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</si>
  <si>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</si>
  <si>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</si>
  <si>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</si>
  <si>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</si>
  <si>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</si>
  <si>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</si>
  <si>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</si>
  <si>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</si>
  <si>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</si>
  <si>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</si>
  <si>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</si>
  <si>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</si>
  <si>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</si>
  <si>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</si>
  <si>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</si>
  <si>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</si>
  <si>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</si>
  <si>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</si>
  <si>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</si>
  <si>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</si>
  <si>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</si>
  <si>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</si>
  <si>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</si>
  <si>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</si>
  <si>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</si>
  <si>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</si>
  <si>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</si>
  <si>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</si>
  <si>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</si>
  <si>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</si>
  <si>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</si>
  <si>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</si>
  <si>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</si>
  <si>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</si>
  <si>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</si>
  <si>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</si>
  <si>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</si>
  <si>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</si>
  <si>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</si>
  <si>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</si>
  <si>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</si>
  <si>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</si>
  <si>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</si>
  <si>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</si>
  <si>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</si>
  <si>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</si>
  <si>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</si>
  <si>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</si>
  <si>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</si>
  <si>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</si>
  <si>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</si>
  <si>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</si>
  <si>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</si>
  <si>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</si>
  <si>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</si>
  <si>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</si>
  <si>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</si>
  <si>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</si>
  <si>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</si>
  <si>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</si>
  <si>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</si>
  <si>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</si>
  <si>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</si>
  <si>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</si>
  <si>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</si>
  <si>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</si>
  <si>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</si>
  <si>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</si>
  <si>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</si>
  <si>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</si>
  <si>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</si>
  <si>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</si>
  <si>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</si>
  <si>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</si>
  <si>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</si>
  <si>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</si>
  <si>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</si>
  <si>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</si>
  <si>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</si>
  <si>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</si>
  <si>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</si>
  <si>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</si>
  <si>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</si>
  <si>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</si>
  <si>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</si>
  <si>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</si>
  <si>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</si>
  <si>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</si>
  <si>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</si>
  <si>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</si>
  <si>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</si>
  <si>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</si>
  <si>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</si>
  <si>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</si>
  <si>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</si>
  <si>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</si>
  <si>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</si>
  <si>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</si>
  <si>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</si>
  <si>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</si>
  <si>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</si>
  <si>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</si>
  <si>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</si>
  <si>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</si>
  <si>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</si>
  <si>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</si>
  <si>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</si>
  <si>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</si>
  <si>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</si>
  <si>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</si>
  <si>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</si>
  <si>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</si>
  <si>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</si>
  <si>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</si>
  <si>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</si>
  <si>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</si>
  <si>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</si>
  <si>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</si>
  <si>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</si>
  <si>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</si>
  <si>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</si>
  <si>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</si>
  <si>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</si>
  <si>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</si>
  <si>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</si>
  <si>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</si>
  <si>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</si>
  <si>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</si>
  <si>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</si>
  <si>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</si>
  <si>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</si>
  <si>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</si>
  <si>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</si>
  <si>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</si>
  <si>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</si>
  <si>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</si>
  <si>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</si>
  <si>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</si>
  <si>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</si>
  <si>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</si>
  <si>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</si>
  <si>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</si>
  <si>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</si>
  <si>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</si>
  <si>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</si>
  <si>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</si>
  <si>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</si>
  <si>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</si>
  <si>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</si>
  <si>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</si>
  <si>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</si>
  <si>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</si>
  <si>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</si>
  <si>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</si>
  <si>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</si>
  <si>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</si>
  <si>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</si>
  <si>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</si>
  <si>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</si>
  <si>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</si>
  <si>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</si>
  <si>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</si>
  <si>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</si>
  <si>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</si>
  <si>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</si>
  <si>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</si>
  <si>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</si>
  <si>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</si>
  <si>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</si>
  <si>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</si>
  <si>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</si>
  <si>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</si>
  <si>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</si>
  <si>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</si>
  <si>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</si>
  <si>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</si>
  <si>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</si>
  <si>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</si>
  <si>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</si>
  <si>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</si>
  <si>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</si>
  <si>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</si>
  <si>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</si>
  <si>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</si>
  <si>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</si>
  <si>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</si>
  <si>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</si>
  <si>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</si>
  <si>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</si>
  <si>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</si>
  <si>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</si>
  <si>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</si>
  <si>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</si>
  <si>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</si>
  <si>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</si>
  <si>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</si>
  <si>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</si>
  <si>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</si>
  <si>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</si>
  <si>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</si>
  <si>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</si>
  <si>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</si>
  <si>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</si>
  <si>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</si>
  <si>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</si>
  <si>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</si>
  <si>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</si>
  <si>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</si>
  <si>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</si>
  <si>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</si>
  <si>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</si>
  <si>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</si>
  <si>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</si>
  <si>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</si>
  <si>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</si>
  <si>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</si>
  <si>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</si>
  <si>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</si>
  <si>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</si>
  <si>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</si>
  <si>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</si>
  <si>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</si>
  <si>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</si>
  <si>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</si>
  <si>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</si>
  <si>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</si>
  <si>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</si>
  <si>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</si>
  <si>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</si>
  <si>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</si>
  <si>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</si>
  <si>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</si>
  <si>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</si>
  <si>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</si>
  <si>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</si>
  <si>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</si>
  <si>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</si>
  <si>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</si>
  <si>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</si>
  <si>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</si>
  <si>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</si>
  <si>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</si>
  <si>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</si>
  <si>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</si>
  <si>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</si>
  <si>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</si>
  <si>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</si>
  <si>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</si>
  <si>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</si>
  <si>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</si>
  <si>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</si>
  <si>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</si>
  <si>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</si>
  <si>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</si>
  <si>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</si>
  <si>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</si>
  <si>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</si>
  <si>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</si>
  <si>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</si>
  <si>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</si>
  <si>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</si>
  <si>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</si>
  <si>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</si>
  <si>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</si>
  <si>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</si>
  <si>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</si>
  <si>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</si>
  <si>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</si>
  <si>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</si>
  <si>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</si>
  <si>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</si>
  <si>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</si>
  <si>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</si>
  <si>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</si>
  <si>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</si>
  <si>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</si>
  <si>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</si>
  <si>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</si>
  <si>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</si>
  <si>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</si>
  <si>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</si>
  <si>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</si>
  <si>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</si>
  <si>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</si>
  <si>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</si>
  <si>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</si>
  <si>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</si>
  <si>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</si>
  <si>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</si>
  <si>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</si>
  <si>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</si>
  <si>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</si>
  <si>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</si>
  <si>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</si>
  <si>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</si>
  <si>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</si>
  <si>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</si>
  <si>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</si>
  <si>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</si>
  <si>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</si>
  <si>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</si>
  <si>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</si>
  <si>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</si>
  <si>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</si>
  <si>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</si>
  <si>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</si>
  <si>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</si>
  <si>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</si>
  <si>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</si>
  <si>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</si>
  <si>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</si>
  <si>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</si>
  <si>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</si>
  <si>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</si>
  <si>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</si>
  <si>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</si>
  <si>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</si>
  <si>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</si>
  <si>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</si>
  <si>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</si>
  <si>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</si>
  <si>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</si>
  <si>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</si>
  <si>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</si>
  <si>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</si>
  <si>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</si>
  <si>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</si>
  <si>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</si>
  <si>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</si>
  <si>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</si>
  <si>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</si>
  <si>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</si>
  <si>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</si>
  <si>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</si>
  <si>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</si>
  <si>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</si>
  <si>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</si>
  <si>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</si>
  <si>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</si>
  <si>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</si>
  <si>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</si>
  <si>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</si>
  <si>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</si>
  <si>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</si>
  <si>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</si>
  <si>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</si>
  <si>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</si>
  <si>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</si>
  <si>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</si>
  <si>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</si>
  <si>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</si>
  <si>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</si>
  <si>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</si>
  <si>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</si>
  <si>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</si>
  <si>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</si>
  <si>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</si>
  <si>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</si>
  <si>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</si>
  <si>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</si>
  <si>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</si>
  <si>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</si>
  <si>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</si>
  <si>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</si>
  <si>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</si>
  <si>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</si>
  <si>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</si>
  <si>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</si>
  <si>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</si>
  <si>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</si>
  <si>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</si>
  <si>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</si>
  <si>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</si>
  <si>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</si>
  <si>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</si>
  <si>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</si>
  <si>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</si>
  <si>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</si>
  <si>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</si>
  <si>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</si>
  <si>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</si>
  <si>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</si>
  <si>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</si>
  <si>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</si>
  <si>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</si>
  <si>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</si>
  <si>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</si>
  <si>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</si>
  <si>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</si>
  <si>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</si>
  <si>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</si>
  <si>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</si>
  <si>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</si>
  <si>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</si>
  <si>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</si>
  <si>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</si>
  <si>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</si>
  <si>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</si>
  <si>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</si>
  <si>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</si>
  <si>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</si>
  <si>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</si>
  <si>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</si>
  <si>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</si>
  <si>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</si>
  <si>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</si>
  <si>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</si>
  <si>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</si>
  <si>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</si>
  <si>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</si>
  <si>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</si>
  <si>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</si>
  <si>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</si>
  <si>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</si>
  <si>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</si>
  <si>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</si>
  <si>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</si>
  <si>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</si>
  <si>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</si>
  <si>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</si>
  <si>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</si>
  <si>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</si>
  <si>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</si>
  <si>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</si>
  <si>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</si>
  <si>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</si>
  <si>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</si>
  <si>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</si>
  <si>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</si>
  <si>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</si>
  <si>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</si>
  <si>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</si>
  <si>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</si>
  <si>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</si>
  <si>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</si>
  <si>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</si>
  <si>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</si>
  <si>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</si>
  <si>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</si>
  <si>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</si>
  <si>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</si>
  <si>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</si>
  <si>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</si>
  <si>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</si>
  <si>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</si>
  <si>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</si>
  <si>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</si>
  <si>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</si>
  <si>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</si>
  <si>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</si>
  <si>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</si>
  <si>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</si>
  <si>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</si>
  <si>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</si>
  <si>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</si>
  <si>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</si>
  <si>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</si>
  <si>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</si>
  <si>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</si>
  <si>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</si>
  <si>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</si>
  <si>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</si>
  <si>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</si>
  <si>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</si>
  <si>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</si>
  <si>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</si>
  <si>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</si>
  <si>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</si>
  <si>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</si>
  <si>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</si>
  <si>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</si>
  <si>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</si>
  <si>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</si>
  <si>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</si>
  <si>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</si>
  <si>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</si>
  <si>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</si>
  <si>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</si>
  <si>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</si>
  <si>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</si>
  <si>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</si>
  <si>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</si>
  <si>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</si>
  <si>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</si>
  <si>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</si>
  <si>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</si>
  <si>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</si>
  <si>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</si>
  <si>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</si>
  <si>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</si>
  <si>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</si>
  <si>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</si>
  <si>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</si>
  <si>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</si>
  <si>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</si>
  <si>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</si>
  <si>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</si>
  <si>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</si>
  <si>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</si>
  <si>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</si>
  <si>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</si>
  <si>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</si>
  <si>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</si>
  <si>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</si>
  <si>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</si>
  <si>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</si>
  <si>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</si>
  <si>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</si>
  <si>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</si>
  <si>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</si>
  <si>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</si>
  <si>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</si>
  <si>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</si>
  <si>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</si>
  <si>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</si>
  <si>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</si>
  <si>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</si>
  <si>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</si>
  <si>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</si>
  <si>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</si>
  <si>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</si>
  <si>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</si>
  <si>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</si>
  <si>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</si>
  <si>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</si>
  <si>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</si>
  <si>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</si>
  <si>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</si>
  <si>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</si>
  <si>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</si>
  <si>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</si>
  <si>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</si>
  <si>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</si>
  <si>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</si>
  <si>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</si>
  <si>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</si>
  <si>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</si>
  <si>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</si>
  <si>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</si>
  <si>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</si>
  <si>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</si>
  <si>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</si>
  <si>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</si>
  <si>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</si>
  <si>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</si>
  <si>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</si>
  <si>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</si>
  <si>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</si>
  <si>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</si>
  <si>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</si>
  <si>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</si>
  <si>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</si>
  <si>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</si>
  <si>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</si>
  <si>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</si>
  <si>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</si>
  <si>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</si>
  <si>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</si>
  <si>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</si>
  <si>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</si>
  <si>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</si>
  <si>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</si>
  <si>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</si>
  <si>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</si>
  <si>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</si>
  <si>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</si>
  <si>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</si>
  <si>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</si>
  <si>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</si>
  <si>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</si>
  <si>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</si>
  <si>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</si>
  <si>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</si>
  <si>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</si>
  <si>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</si>
  <si>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</si>
  <si>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</si>
  <si>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</si>
  <si>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</si>
  <si>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</si>
  <si>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</si>
  <si>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</si>
  <si>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</si>
  <si>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</si>
  <si>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</si>
  <si>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</si>
  <si>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</si>
  <si>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</si>
  <si>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</si>
  <si>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</si>
  <si>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</si>
  <si>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</si>
  <si>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</si>
  <si>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</si>
  <si>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</si>
  <si>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</si>
  <si>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</si>
  <si>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</si>
  <si>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</si>
  <si>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</si>
  <si>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</si>
  <si>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</si>
  <si>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</si>
  <si>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</si>
  <si>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</si>
  <si>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</si>
  <si>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</si>
  <si>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</si>
  <si>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</si>
  <si>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</si>
  <si>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</si>
  <si>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</si>
  <si>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</si>
  <si>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</si>
  <si>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</si>
  <si>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</si>
  <si>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</si>
  <si>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</si>
  <si>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</si>
  <si>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</si>
  <si>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</si>
  <si>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</si>
  <si>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</si>
  <si>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</si>
  <si>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</si>
  <si>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</si>
  <si>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</si>
  <si>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</si>
  <si>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</si>
  <si>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</si>
  <si>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</si>
  <si>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</si>
  <si>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</si>
  <si>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</si>
  <si>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</si>
  <si>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</si>
  <si>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</si>
  <si>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</si>
  <si>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</si>
  <si>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</si>
  <si>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</si>
  <si>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</si>
  <si>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</si>
  <si>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</si>
  <si>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</si>
  <si>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</si>
  <si>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</si>
  <si>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</si>
  <si>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</si>
  <si>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</si>
  <si>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</si>
  <si>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</si>
  <si>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</si>
  <si>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</si>
  <si>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</si>
  <si>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</si>
  <si>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</si>
  <si>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</si>
  <si>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</si>
  <si>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</si>
  <si>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</si>
  <si>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</si>
  <si>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</si>
  <si>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</si>
  <si>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</si>
  <si>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</si>
  <si>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</si>
  <si>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</si>
  <si>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</si>
  <si>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</si>
  <si>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</si>
  <si>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</si>
  <si>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</si>
  <si>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</si>
  <si>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</si>
  <si>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</si>
  <si>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</si>
  <si>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</si>
  <si>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</si>
  <si>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</si>
  <si>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</si>
  <si>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</si>
  <si>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</si>
  <si>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</si>
  <si>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</si>
  <si>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</si>
  <si>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</si>
  <si>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</si>
  <si>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</si>
  <si>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</si>
  <si>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</si>
  <si>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</si>
  <si>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</si>
  <si>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</si>
  <si>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</si>
  <si>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</si>
  <si>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</si>
  <si>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</si>
  <si>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</si>
  <si>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</si>
  <si>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</si>
  <si>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</si>
  <si>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</si>
  <si>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</si>
  <si>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</si>
  <si>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</si>
  <si>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</si>
  <si>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</si>
  <si>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</si>
  <si>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</si>
  <si>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</si>
  <si>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</si>
  <si>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</si>
  <si>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</si>
  <si>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</si>
  <si>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</si>
  <si>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</si>
  <si>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</si>
  <si>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</si>
  <si>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</si>
  <si>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</si>
  <si>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</si>
  <si>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</si>
  <si>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</si>
  <si>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</si>
  <si>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</si>
  <si>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</si>
  <si>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</si>
  <si>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</si>
  <si>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</si>
  <si>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</si>
  <si>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</si>
  <si>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</si>
  <si>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</si>
  <si>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</si>
  <si>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</si>
  <si>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</si>
  <si>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</si>
  <si>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</si>
  <si>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</si>
  <si>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</si>
  <si>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</si>
  <si>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</si>
  <si>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</si>
  <si>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</si>
  <si>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</si>
  <si>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</si>
  <si>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</si>
  <si>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</si>
  <si>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</si>
  <si>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</si>
  <si>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</si>
  <si>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</si>
  <si>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</si>
  <si>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</si>
  <si>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</si>
  <si>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</si>
  <si>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</si>
  <si>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</si>
  <si>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</si>
  <si>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</si>
  <si>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</si>
  <si>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</si>
  <si>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</si>
  <si>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</si>
  <si>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</si>
  <si>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</si>
  <si>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</si>
  <si>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</si>
  <si>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</si>
  <si>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</si>
  <si>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</si>
  <si>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</si>
  <si>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</si>
  <si>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</si>
  <si>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</si>
  <si>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</si>
  <si>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</si>
  <si>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</si>
  <si>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</si>
  <si>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</si>
  <si>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</si>
  <si>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</si>
  <si>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</si>
  <si>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</si>
  <si>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</si>
  <si>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</si>
  <si>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</si>
  <si>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</si>
  <si>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</si>
  <si>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</si>
  <si>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</si>
  <si>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</si>
  <si>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</si>
  <si>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</si>
  <si>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</si>
  <si>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</si>
  <si>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</si>
  <si>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</si>
  <si>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</si>
  <si>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</si>
  <si>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</si>
  <si>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</si>
  <si>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</si>
  <si>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</si>
  <si>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</si>
  <si>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</si>
  <si>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</si>
  <si>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</si>
  <si>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</si>
  <si>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</si>
  <si>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</si>
  <si>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</si>
  <si>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</si>
  <si>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</si>
  <si>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</si>
  <si>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</si>
  <si>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</si>
  <si>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</si>
  <si>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</si>
  <si>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</si>
  <si>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</si>
  <si>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</si>
  <si>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</si>
  <si>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</si>
  <si>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</si>
  <si>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</si>
  <si>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</si>
  <si>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</si>
  <si>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</si>
  <si>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</si>
  <si>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</si>
  <si>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</si>
  <si>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</si>
  <si>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</si>
  <si>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</si>
  <si>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</si>
  <si>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</si>
  <si>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</si>
  <si>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</si>
  <si>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</si>
  <si>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</si>
  <si>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</si>
  <si>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</si>
  <si>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</si>
  <si>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</si>
  <si>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</si>
  <si>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</si>
  <si>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</si>
  <si>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</si>
  <si>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</si>
  <si>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</si>
  <si>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</si>
  <si>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</si>
  <si>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</si>
  <si>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</si>
  <si>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</si>
  <si>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</si>
  <si>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</si>
  <si>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</si>
  <si>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</si>
  <si>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</si>
  <si>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</si>
  <si>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</si>
  <si>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</si>
  <si>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</si>
  <si>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</si>
  <si>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</si>
  <si>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</si>
  <si>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</si>
  <si>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</si>
  <si>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</si>
  <si>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</si>
  <si>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</si>
  <si>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</si>
  <si>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</si>
  <si>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</si>
  <si>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</si>
  <si>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</si>
  <si>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</si>
  <si>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</si>
  <si>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</si>
  <si>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</si>
  <si>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</si>
  <si>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</si>
  <si>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</si>
  <si>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</si>
  <si>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</si>
  <si>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</si>
  <si>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</si>
  <si>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</si>
  <si>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</si>
  <si>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</si>
  <si>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</si>
  <si>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</si>
  <si>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</si>
  <si>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</si>
  <si>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</si>
  <si>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</si>
  <si>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</si>
  <si>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</si>
  <si>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</si>
  <si>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</si>
  <si>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</si>
  <si>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</si>
  <si>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</si>
  <si>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</si>
  <si>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</si>
  <si>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</si>
  <si>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</si>
  <si>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</si>
  <si>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</si>
  <si>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</si>
  <si>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</si>
  <si>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</si>
  <si>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</si>
  <si>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</si>
  <si>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</si>
  <si>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</si>
  <si>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</si>
  <si>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</si>
  <si>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</si>
  <si>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</si>
  <si>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</si>
  <si>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</si>
  <si>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</si>
  <si>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</si>
  <si>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</si>
  <si>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</si>
  <si>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</si>
  <si>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</si>
  <si>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</si>
  <si>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</si>
  <si>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</si>
  <si>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</si>
  <si>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</si>
  <si>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</si>
  <si>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</si>
  <si>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</si>
  <si>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</si>
  <si>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</si>
  <si>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</si>
  <si>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</si>
  <si>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</si>
  <si>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</si>
  <si>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</si>
  <si>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</si>
  <si>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</si>
  <si>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</si>
  <si>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</si>
  <si>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</si>
  <si>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</si>
  <si>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</si>
  <si>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</si>
  <si>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</si>
  <si>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</si>
  <si>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</si>
  <si>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</si>
  <si>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</si>
  <si>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</si>
  <si>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</si>
  <si>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</si>
  <si>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</si>
  <si>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</si>
  <si>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</si>
  <si>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</si>
  <si>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</si>
  <si>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</si>
  <si>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</si>
  <si>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</si>
  <si>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</si>
  <si>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</si>
  <si>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</si>
  <si>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</si>
  <si>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</si>
  <si>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</si>
  <si>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</si>
  <si>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</si>
  <si>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</si>
  <si>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</si>
  <si>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</si>
  <si>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</si>
  <si>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</si>
  <si>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</si>
  <si>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</si>
  <si>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</si>
  <si>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</si>
  <si>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</si>
  <si>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</si>
  <si>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</si>
  <si>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</si>
  <si>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</si>
  <si>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</si>
  <si>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</si>
  <si>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</si>
  <si>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</si>
  <si>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</si>
  <si>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</si>
  <si>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</si>
  <si>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</si>
  <si>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</si>
  <si>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</si>
  <si>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</si>
  <si>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</si>
  <si>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</si>
  <si>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</si>
  <si>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</si>
  <si>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</si>
  <si>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</si>
  <si>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</si>
  <si>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</si>
  <si>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</si>
  <si>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</si>
  <si>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</si>
  <si>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</si>
  <si>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</si>
  <si>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</si>
  <si>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</si>
  <si>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</si>
  <si>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</si>
  <si>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</si>
  <si>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</si>
  <si>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</si>
  <si>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</si>
  <si>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</si>
  <si>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</si>
  <si>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</si>
  <si>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</si>
  <si>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</si>
  <si>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</si>
  <si>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</si>
  <si>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</si>
  <si>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</si>
  <si>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</si>
  <si>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</si>
  <si>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</si>
  <si>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</si>
  <si>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</si>
  <si>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</si>
  <si>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</si>
  <si>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</si>
  <si>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</si>
  <si>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</si>
  <si>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</si>
  <si>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</si>
  <si>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</si>
  <si>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</si>
  <si>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</si>
  <si>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</si>
  <si>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</si>
  <si>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</si>
  <si>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</si>
  <si>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</si>
  <si>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</si>
  <si>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</si>
  <si>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</si>
  <si>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</si>
  <si>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</si>
  <si>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</si>
  <si>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</si>
  <si>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</si>
  <si>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</si>
  <si>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</si>
  <si>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</si>
  <si>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</si>
  <si>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</si>
  <si>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</si>
  <si>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</si>
  <si>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</si>
  <si>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</si>
  <si>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</si>
  <si>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</si>
  <si>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</si>
  <si>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</si>
  <si>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</si>
  <si>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</si>
  <si>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</si>
  <si>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</si>
  <si>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</si>
  <si>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</si>
  <si>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</si>
  <si>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</si>
  <si>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</si>
  <si>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</si>
  <si>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</si>
  <si>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</si>
  <si>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</si>
  <si>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</si>
  <si>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</si>
  <si>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</si>
  <si>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</si>
  <si>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</si>
  <si>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</si>
  <si>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</si>
  <si>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</si>
  <si>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</si>
  <si>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</si>
  <si>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</si>
  <si>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</si>
  <si>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</si>
  <si>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</si>
  <si>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</si>
  <si>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</si>
  <si>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</si>
  <si>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</si>
  <si>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</si>
  <si>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</si>
  <si>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</si>
  <si>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</si>
  <si>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</si>
  <si>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</si>
  <si>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</si>
  <si>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</si>
  <si>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</si>
  <si>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</si>
  <si>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</si>
  <si>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</si>
  <si>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</si>
  <si>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</si>
  <si>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</si>
  <si>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</si>
  <si>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</si>
  <si>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</si>
  <si>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</si>
  <si>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</si>
  <si>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</si>
  <si>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</si>
  <si>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</si>
  <si>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</si>
  <si>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</si>
  <si>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</si>
  <si>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</si>
  <si>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</si>
  <si>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</si>
  <si>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</si>
  <si>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</si>
  <si>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</si>
  <si>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</si>
  <si>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</si>
  <si>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</si>
  <si>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</si>
  <si>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</si>
  <si>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</si>
  <si>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</si>
  <si>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</si>
  <si>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</si>
  <si>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</si>
  <si>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</si>
  <si>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</si>
  <si>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</si>
  <si>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</si>
  <si>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</si>
  <si>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</si>
  <si>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</si>
  <si>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</si>
  <si>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</si>
  <si>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</si>
  <si>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</si>
  <si>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</si>
  <si>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</si>
  <si>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</si>
  <si>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</si>
  <si>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</si>
  <si>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</si>
  <si>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</si>
  <si>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</si>
  <si>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</si>
  <si>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</si>
  <si>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</si>
  <si>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</si>
  <si>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</si>
  <si>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</si>
  <si>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</si>
  <si>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</si>
  <si>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</si>
  <si>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</si>
  <si>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</si>
  <si>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</si>
  <si>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</si>
  <si>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</si>
  <si>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</si>
  <si>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</si>
  <si>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</si>
  <si>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</si>
  <si>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</si>
  <si>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</si>
  <si>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</si>
  <si>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</si>
  <si>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</si>
  <si>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</si>
  <si>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</si>
  <si>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</si>
  <si>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</si>
  <si>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</si>
  <si>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</si>
  <si>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</si>
  <si>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</si>
  <si>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</si>
  <si>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</si>
  <si>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</si>
  <si>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</si>
  <si>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</si>
  <si>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</si>
  <si>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</si>
  <si>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</si>
  <si>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</si>
  <si>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</si>
  <si>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</si>
  <si>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</si>
  <si>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</si>
  <si>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</si>
  <si>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</si>
  <si>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</si>
  <si>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</si>
  <si>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</si>
  <si>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</si>
  <si>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</si>
  <si>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</si>
  <si>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</si>
  <si>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</si>
  <si>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</si>
  <si>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</si>
  <si>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</si>
  <si>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</si>
  <si>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</si>
  <si>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</si>
  <si>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</si>
  <si>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</si>
  <si>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</si>
  <si>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</si>
  <si>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</si>
  <si>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</si>
  <si>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</si>
  <si>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</si>
  <si>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</si>
  <si>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</si>
  <si>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</si>
  <si>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</si>
  <si>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</si>
  <si>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</si>
  <si>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</si>
  <si>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</si>
  <si>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</si>
  <si>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</si>
  <si>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</si>
  <si>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</si>
  <si>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</si>
  <si>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</si>
  <si>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</si>
  <si>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</si>
  <si>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</si>
  <si>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</si>
  <si>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</si>
  <si>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</si>
  <si>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</si>
  <si>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</si>
  <si>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</si>
  <si>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</si>
  <si>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</si>
  <si>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</si>
  <si>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</si>
  <si>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</si>
  <si>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</si>
  <si>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</si>
  <si>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</si>
  <si>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</si>
  <si>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</si>
  <si>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</si>
  <si>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</si>
  <si>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</si>
  <si>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</si>
  <si>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</si>
  <si>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</si>
  <si>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</si>
  <si>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</si>
  <si>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</si>
  <si>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</si>
  <si>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</si>
  <si>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</si>
  <si>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</si>
  <si>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</si>
  <si>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</si>
  <si>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</si>
  <si>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</si>
  <si>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</si>
  <si>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</si>
  <si>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</si>
  <si>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</si>
  <si>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</si>
  <si>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</si>
  <si>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</si>
  <si>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</si>
  <si>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</si>
  <si>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</si>
  <si>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</si>
  <si>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</si>
  <si>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</si>
  <si>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</si>
  <si>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</si>
  <si>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</si>
  <si>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</si>
  <si>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</si>
  <si>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</si>
  <si>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</si>
  <si>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</si>
  <si>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</si>
  <si>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</si>
  <si>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</si>
  <si>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</si>
  <si>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</si>
  <si>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</si>
  <si>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</si>
  <si>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</si>
  <si>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</si>
  <si>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</si>
  <si>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</si>
  <si>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</si>
  <si>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</si>
  <si>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</si>
  <si>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</si>
  <si>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</si>
  <si>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</si>
  <si>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</si>
  <si>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</si>
  <si>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</si>
  <si>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</si>
  <si>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</si>
  <si>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</si>
  <si>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</si>
  <si>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</si>
  <si>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</si>
  <si>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</si>
  <si>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</si>
  <si>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</si>
  <si>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</si>
  <si>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</si>
  <si>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</si>
  <si>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</si>
  <si>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</si>
  <si>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</si>
  <si>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</si>
  <si>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</si>
  <si>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</si>
  <si>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</si>
  <si>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</si>
  <si>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</si>
  <si>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</si>
  <si>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</si>
  <si>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</si>
  <si>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</si>
  <si>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</si>
  <si>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</si>
  <si>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</si>
  <si>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</si>
  <si>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</si>
  <si>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</si>
  <si>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</si>
  <si>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</si>
  <si>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</si>
  <si>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</si>
  <si>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</si>
  <si>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</si>
  <si>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</si>
  <si>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</si>
  <si>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</si>
  <si>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</si>
  <si>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</si>
  <si>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</si>
  <si>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</si>
  <si>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</si>
  <si>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</si>
  <si>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</si>
  <si>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</si>
  <si>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</si>
  <si>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</si>
  <si>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</si>
  <si>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</si>
  <si>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</si>
  <si>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</si>
  <si>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</si>
  <si>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</si>
  <si>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</si>
  <si>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</si>
  <si>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</si>
  <si>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</si>
  <si>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</si>
  <si>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</si>
  <si>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</si>
  <si>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</si>
  <si>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</si>
  <si>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</si>
  <si>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</si>
  <si>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</si>
  <si>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</si>
  <si>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</si>
  <si>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</si>
  <si>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</si>
  <si>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</si>
  <si>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</si>
  <si>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</si>
  <si>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</si>
  <si>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</si>
  <si>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</si>
  <si>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</si>
  <si>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</si>
  <si>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</si>
  <si>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</si>
  <si>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</si>
  <si>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</si>
  <si>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</si>
  <si>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</si>
  <si>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</si>
  <si>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</si>
  <si>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</si>
  <si>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</si>
  <si>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</si>
  <si>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</si>
  <si>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</si>
  <si>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</si>
  <si>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</si>
  <si>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</si>
  <si>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</si>
  <si>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</si>
  <si>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</si>
  <si>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</si>
  <si>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</si>
  <si>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</si>
  <si>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</si>
  <si>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</si>
  <si>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</si>
  <si>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</si>
  <si>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</si>
  <si>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</si>
  <si>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</si>
  <si>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</si>
  <si>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</si>
  <si>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</si>
  <si>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</si>
  <si>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</si>
  <si>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</si>
  <si>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</si>
  <si>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</si>
  <si>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</si>
  <si>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</si>
  <si>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</si>
  <si>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</si>
  <si>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</si>
  <si>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</si>
  <si>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</si>
  <si>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</si>
  <si>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</si>
  <si>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</si>
  <si>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</si>
  <si>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</si>
  <si>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</si>
  <si>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</si>
  <si>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</si>
  <si>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</si>
  <si>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</si>
  <si>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</si>
  <si>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</si>
  <si>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</si>
  <si>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</si>
  <si>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</si>
  <si>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</si>
  <si>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</si>
  <si>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</si>
  <si>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</si>
  <si>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</si>
  <si>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</si>
  <si>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</si>
  <si>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</si>
  <si>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</si>
  <si>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</si>
  <si>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</si>
  <si>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</si>
  <si>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</si>
  <si>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</si>
  <si>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</si>
  <si>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</si>
  <si>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</si>
  <si>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</si>
  <si>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</si>
  <si>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</si>
  <si>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</si>
  <si>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</si>
  <si>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</si>
  <si>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</si>
  <si>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</si>
  <si>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</si>
  <si>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</si>
  <si>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</si>
  <si>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</si>
  <si>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</si>
  <si>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</si>
  <si>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</si>
  <si>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</si>
  <si>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</si>
  <si>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</si>
  <si>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</si>
  <si>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</si>
  <si>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</si>
  <si>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</si>
  <si>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</si>
  <si>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</si>
  <si>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</si>
  <si>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</si>
  <si>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</si>
  <si>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</si>
  <si>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</si>
  <si>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</si>
  <si>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</si>
  <si>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</si>
  <si>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</si>
  <si>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</si>
  <si>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</si>
  <si>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</si>
  <si>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</si>
  <si>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</si>
  <si>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</si>
  <si>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</si>
  <si>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</si>
  <si>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</si>
  <si>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</si>
  <si>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</si>
  <si>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</si>
  <si>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</si>
  <si>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</si>
  <si>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</si>
  <si>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</si>
  <si>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</si>
  <si>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</si>
  <si>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</si>
  <si>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</si>
  <si>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</si>
  <si>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</si>
  <si>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</si>
  <si>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</si>
  <si>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</si>
  <si>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</si>
  <si>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</si>
  <si>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</si>
  <si>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</si>
  <si>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</si>
  <si>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</si>
  <si>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</si>
  <si>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</si>
  <si>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</si>
  <si>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</si>
  <si>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</si>
  <si>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</si>
  <si>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</si>
  <si>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</si>
  <si>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</si>
  <si>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</si>
  <si>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</si>
  <si>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</si>
  <si>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</si>
  <si>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</si>
  <si>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</si>
  <si>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</si>
  <si>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</si>
  <si>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</si>
  <si>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</si>
  <si>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</si>
  <si>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</si>
  <si>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</si>
  <si>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</si>
  <si>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</si>
  <si>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</si>
  <si>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</si>
  <si>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</si>
  <si>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</si>
  <si>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</si>
  <si>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</si>
  <si>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</si>
  <si>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</si>
  <si>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</si>
  <si>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</si>
  <si>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</si>
  <si>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</si>
  <si>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</si>
  <si>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</si>
  <si>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</si>
  <si>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</si>
  <si>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</si>
  <si>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</si>
  <si>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</si>
  <si>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</si>
  <si>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</si>
  <si>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</si>
  <si>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</si>
  <si>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</si>
  <si>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</si>
  <si>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</si>
  <si>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</si>
  <si>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</si>
  <si>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</si>
  <si>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</si>
  <si>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</si>
  <si>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</si>
  <si>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</si>
  <si>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</si>
  <si>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</si>
  <si>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</si>
  <si>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</si>
  <si>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</si>
  <si>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</si>
  <si>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</si>
  <si>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</si>
  <si>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</si>
  <si>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</si>
  <si>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</si>
  <si>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</si>
  <si>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</si>
  <si>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</si>
  <si>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</si>
  <si>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</si>
  <si>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</si>
  <si>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</si>
  <si>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</si>
  <si>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</si>
  <si>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</si>
  <si>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</si>
  <si>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</si>
  <si>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</si>
  <si>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</si>
  <si>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</si>
  <si>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</si>
  <si>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</si>
  <si>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</si>
  <si>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</si>
  <si>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</si>
  <si>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</si>
  <si>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</si>
  <si>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</si>
  <si>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</si>
  <si>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</si>
  <si>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</si>
  <si>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</si>
  <si>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</si>
  <si>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</si>
  <si>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</si>
  <si>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</si>
  <si>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</si>
  <si>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</si>
  <si>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</si>
  <si>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</si>
  <si>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</si>
  <si>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</si>
  <si>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</si>
  <si>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</si>
  <si>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</si>
  <si>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</si>
  <si>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</si>
  <si>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</si>
  <si>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</si>
  <si>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</si>
  <si>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</si>
  <si>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</si>
  <si>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</si>
  <si>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</si>
  <si>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</si>
  <si>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</si>
  <si>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</si>
  <si>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</si>
  <si>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</si>
  <si>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</si>
  <si>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</si>
  <si>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</si>
  <si>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</si>
  <si>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</si>
  <si>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</si>
  <si>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</si>
  <si>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</si>
  <si>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</si>
  <si>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</si>
  <si>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</si>
  <si>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</si>
  <si>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</si>
  <si>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</si>
  <si>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</si>
  <si>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</si>
  <si>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</si>
  <si>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</si>
  <si>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</si>
  <si>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</si>
  <si>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</si>
  <si>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</si>
  <si>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</si>
  <si>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</si>
  <si>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</si>
  <si>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</si>
  <si>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</si>
  <si>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</si>
  <si>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</si>
  <si>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</si>
  <si>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</si>
  <si>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</si>
  <si>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</si>
  <si>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</si>
  <si>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</si>
  <si>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</si>
  <si>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</si>
  <si>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</si>
  <si>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</si>
  <si>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</si>
  <si>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</si>
  <si>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</si>
  <si>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</si>
  <si>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</si>
  <si>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</si>
  <si>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</si>
  <si>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</si>
  <si>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</si>
  <si>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</si>
  <si>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</si>
  <si>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</si>
  <si>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</si>
  <si>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</si>
  <si>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</si>
  <si>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</si>
  <si>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</si>
  <si>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</si>
  <si>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</si>
  <si>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</si>
  <si>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</si>
  <si>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</si>
  <si>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</si>
  <si>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</si>
  <si>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</si>
  <si>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</si>
  <si>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</si>
  <si>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</si>
  <si>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</si>
  <si>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</si>
  <si>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</si>
  <si>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</si>
  <si>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</si>
  <si>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</si>
  <si>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</si>
  <si>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</si>
  <si>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</si>
  <si>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</si>
  <si>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</si>
  <si>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</si>
  <si>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</si>
  <si>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</si>
  <si>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</si>
  <si>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</si>
  <si>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</si>
  <si>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</si>
  <si>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</si>
  <si>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</si>
  <si>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</si>
  <si>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</si>
  <si>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</si>
  <si>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</si>
  <si>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</si>
  <si>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</si>
  <si>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</si>
  <si>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</si>
  <si>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</si>
  <si>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</si>
  <si>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</si>
  <si>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</si>
  <si>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</si>
  <si>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</si>
  <si>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</si>
  <si>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</si>
  <si>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</si>
  <si>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</si>
  <si>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</si>
  <si>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</si>
  <si>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</si>
  <si>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</si>
  <si>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</si>
  <si>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</si>
  <si>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</si>
  <si>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</si>
  <si>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</si>
  <si>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</si>
  <si>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</si>
  <si>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</si>
  <si>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</si>
  <si>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</si>
  <si>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</si>
  <si>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</si>
  <si>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</si>
  <si>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</si>
  <si>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</si>
  <si>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</si>
  <si>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</si>
  <si>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</si>
  <si>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</si>
  <si>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</si>
  <si>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</si>
  <si>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</si>
  <si>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</si>
  <si>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</si>
  <si>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</si>
  <si>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</si>
  <si>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</si>
  <si>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</si>
  <si>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</si>
  <si>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</si>
  <si>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</si>
  <si>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</si>
  <si>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</si>
  <si>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</si>
  <si>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</si>
  <si>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</si>
  <si>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</si>
  <si>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</si>
  <si>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</si>
  <si>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</si>
  <si>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</si>
  <si>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</si>
  <si>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</si>
  <si>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</si>
  <si>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</si>
  <si>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</si>
  <si>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</si>
  <si>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</si>
  <si>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</si>
  <si>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</si>
  <si>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</si>
  <si>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</si>
  <si>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</si>
  <si>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</si>
  <si>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</si>
  <si>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</si>
  <si>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</si>
  <si>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</si>
  <si>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</si>
  <si>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</si>
  <si>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</si>
  <si>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</si>
  <si>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</si>
  <si>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</si>
  <si>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</si>
  <si>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</si>
  <si>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</si>
  <si>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</si>
  <si>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</si>
  <si>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</si>
  <si>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</si>
  <si>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</si>
  <si>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</si>
  <si>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</si>
  <si>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</si>
  <si>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</si>
  <si>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</si>
  <si>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</si>
  <si>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</si>
  <si>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</si>
  <si>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</si>
  <si>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</si>
  <si>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</si>
  <si>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</si>
  <si>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</si>
  <si>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</si>
  <si>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</si>
  <si>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</si>
  <si>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</si>
  <si>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</si>
  <si>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</si>
  <si>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</si>
  <si>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</si>
  <si>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</si>
  <si>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</si>
  <si>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</si>
  <si>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</si>
  <si>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</si>
  <si>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</si>
  <si>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</si>
  <si>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</si>
  <si>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</si>
  <si>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</si>
  <si>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</si>
  <si>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</si>
  <si>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</si>
  <si>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</si>
  <si>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</si>
  <si>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</si>
  <si>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</si>
  <si>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</si>
  <si>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</si>
  <si>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</si>
  <si>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</si>
  <si>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</si>
  <si>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</si>
  <si>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</si>
  <si>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</si>
  <si>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</si>
  <si>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</si>
  <si>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</si>
  <si>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</si>
  <si>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</si>
  <si>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</si>
  <si>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</si>
  <si>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</si>
  <si>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</si>
  <si>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</si>
  <si>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</si>
  <si>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</si>
  <si>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</si>
  <si>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</si>
  <si>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</si>
  <si>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</si>
  <si>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</si>
  <si>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</si>
  <si>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</si>
  <si>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</si>
  <si>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</si>
  <si>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</si>
  <si>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</si>
  <si>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</si>
  <si>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</si>
  <si>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</si>
  <si>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</si>
  <si>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</si>
  <si>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</si>
  <si>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</si>
  <si>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</si>
  <si>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</si>
  <si>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</si>
  <si>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</si>
  <si>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</si>
  <si>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</si>
  <si>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</si>
  <si>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</si>
  <si>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</si>
  <si>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</si>
  <si>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</si>
  <si>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</si>
  <si>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</si>
  <si>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</si>
  <si>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</si>
  <si>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</si>
  <si>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</si>
  <si>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</si>
  <si>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</si>
  <si>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</si>
  <si>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</si>
  <si>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</si>
  <si>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</si>
  <si>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</si>
  <si>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</si>
  <si>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</si>
  <si>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</si>
  <si>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</si>
  <si>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</si>
  <si>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</si>
  <si>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</si>
  <si>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</si>
  <si>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</si>
  <si>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</si>
  <si>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</si>
  <si>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</si>
  <si>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</si>
  <si>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</si>
  <si>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</si>
  <si>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</si>
  <si>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</si>
  <si>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</si>
  <si>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</si>
  <si>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</si>
  <si>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</si>
  <si>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</si>
  <si>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</si>
  <si>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</si>
  <si>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</si>
  <si>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</si>
  <si>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</si>
  <si>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</si>
  <si>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</si>
  <si>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</si>
  <si>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</si>
  <si>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</si>
  <si>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</si>
  <si>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</si>
  <si>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</si>
  <si>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</si>
  <si>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</si>
  <si>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</si>
  <si>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</si>
  <si>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</si>
  <si>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</si>
  <si>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</si>
  <si>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</si>
  <si>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</si>
  <si>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</si>
  <si>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</si>
  <si>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</si>
  <si>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</si>
  <si>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</si>
  <si>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</si>
  <si>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</si>
  <si>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</si>
  <si>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</si>
  <si>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</si>
  <si>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</si>
  <si>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</si>
  <si>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</si>
  <si>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</si>
  <si>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</si>
  <si>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</si>
  <si>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</si>
  <si>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</si>
  <si>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</si>
  <si>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</si>
  <si>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</si>
  <si>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</si>
  <si>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</si>
  <si>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</si>
  <si>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</si>
  <si>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</si>
  <si>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</si>
  <si>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</si>
  <si>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</si>
  <si>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</si>
  <si>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</si>
  <si>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</si>
  <si>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</si>
  <si>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</si>
  <si>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</si>
  <si>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</si>
  <si>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</si>
  <si>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</si>
  <si>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</si>
  <si>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</si>
  <si>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</si>
  <si>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</si>
  <si>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</si>
  <si>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</si>
  <si>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</si>
  <si>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</si>
  <si>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</si>
  <si>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</si>
  <si>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</si>
  <si>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</si>
  <si>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</si>
  <si>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</si>
  <si>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</si>
  <si>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</si>
  <si>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</si>
  <si>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</si>
  <si>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</si>
  <si>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</si>
  <si>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</si>
  <si>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</si>
  <si>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</si>
  <si>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</si>
  <si>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</si>
  <si>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</si>
  <si>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</si>
  <si>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</si>
  <si>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</si>
  <si>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</si>
  <si>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</si>
  <si>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</si>
  <si>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</si>
  <si>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</si>
  <si>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</si>
  <si>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</si>
  <si>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</si>
  <si>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</si>
  <si>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</si>
  <si>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</si>
  <si>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</si>
  <si>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</si>
  <si>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</si>
  <si>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</si>
  <si>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</si>
  <si>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</si>
  <si>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</si>
  <si>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</si>
  <si>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</si>
  <si>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</si>
  <si>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</si>
  <si>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</si>
  <si>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</si>
  <si>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</si>
  <si>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</si>
  <si>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</si>
  <si>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</si>
  <si>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</si>
  <si>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</si>
  <si>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</si>
  <si>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</si>
  <si>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</si>
  <si>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</si>
  <si>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</si>
  <si>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</si>
  <si>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</si>
  <si>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</si>
  <si>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</si>
  <si>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</si>
  <si>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</si>
  <si>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</si>
  <si>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</si>
  <si>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</si>
  <si>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</si>
  <si>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</si>
  <si>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</si>
  <si>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</si>
  <si>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</si>
  <si>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</si>
  <si>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</si>
  <si>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</si>
  <si>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</si>
  <si>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</si>
  <si>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</si>
  <si>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</si>
  <si>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</si>
  <si>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</si>
  <si>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</si>
  <si>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</si>
  <si>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</si>
  <si>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</si>
  <si>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</si>
  <si>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</si>
  <si>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</si>
  <si>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</si>
  <si>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</si>
  <si>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</si>
  <si>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</si>
  <si>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</si>
  <si>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</si>
  <si>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</si>
  <si>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</si>
  <si>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</si>
  <si>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</si>
  <si>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</si>
  <si>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</si>
  <si>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</si>
  <si>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</si>
  <si>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</si>
  <si>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</si>
  <si>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</si>
  <si>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</si>
  <si>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</si>
  <si>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</si>
  <si>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</si>
  <si>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</si>
  <si>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</si>
  <si>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</si>
  <si>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</si>
  <si>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</si>
  <si>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</si>
  <si>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</si>
  <si>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</si>
  <si>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</si>
  <si>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</si>
  <si>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</si>
  <si>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</si>
  <si>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</si>
  <si>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</si>
  <si>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</si>
  <si>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</si>
  <si>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</si>
  <si>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</si>
  <si>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</si>
  <si>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</si>
  <si>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</si>
  <si>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</si>
  <si>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</si>
  <si>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</si>
  <si>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</si>
  <si>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</si>
  <si>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</si>
  <si>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</si>
  <si>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</si>
  <si>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</si>
  <si>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</si>
  <si>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</si>
  <si>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</si>
  <si>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</si>
  <si>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</si>
  <si>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</si>
  <si>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</si>
  <si>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</si>
  <si>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</si>
  <si>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</si>
  <si>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</si>
  <si>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</si>
  <si>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</si>
  <si>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</si>
  <si>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</si>
  <si>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</si>
  <si>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</si>
  <si>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</si>
  <si>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</si>
  <si>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</si>
  <si>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</si>
  <si>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</si>
  <si>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</si>
  <si>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</si>
  <si>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</si>
  <si>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</si>
  <si>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</si>
  <si>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</si>
  <si>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</si>
  <si>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</si>
  <si>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</si>
  <si>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</si>
  <si>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</si>
  <si>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</si>
  <si>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</si>
  <si>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</si>
  <si>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</si>
  <si>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</si>
  <si>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</si>
  <si>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</si>
  <si>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</si>
  <si>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</si>
  <si>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</si>
  <si>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</si>
  <si>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</si>
  <si>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</si>
  <si>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</si>
  <si>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</si>
  <si>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</si>
  <si>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</si>
  <si>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</si>
  <si>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</si>
  <si>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</si>
  <si>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</si>
  <si>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</si>
  <si>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</si>
  <si>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</si>
  <si>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</si>
  <si>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</si>
  <si>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</si>
  <si>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</si>
  <si>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</si>
  <si>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</si>
  <si>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</si>
  <si>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</si>
  <si>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</si>
  <si>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</si>
  <si>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</si>
  <si>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</si>
  <si>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</si>
  <si>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</si>
  <si>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</si>
  <si>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</si>
  <si>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</si>
  <si>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</si>
  <si>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</si>
  <si>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</si>
  <si>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</si>
  <si>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</si>
  <si>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</si>
  <si>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</si>
  <si>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</si>
  <si>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</si>
  <si>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</si>
  <si>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</si>
  <si>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</si>
  <si>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</si>
  <si>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</si>
  <si>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</si>
  <si>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</si>
  <si>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</si>
  <si>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</si>
  <si>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</si>
  <si>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</si>
  <si>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</si>
  <si>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</si>
  <si>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</si>
  <si>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</si>
  <si>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</si>
  <si>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</si>
  <si>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</si>
  <si>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</si>
  <si>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</si>
  <si>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</si>
  <si>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</si>
  <si>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</si>
  <si>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</si>
  <si>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</si>
  <si>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</si>
  <si>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</si>
  <si>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</si>
  <si>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</si>
  <si>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</si>
  <si>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</si>
  <si>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</si>
  <si>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</si>
  <si>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</si>
  <si>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</si>
  <si>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</si>
  <si>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</si>
  <si>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</si>
  <si>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</si>
  <si>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</si>
  <si>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</si>
  <si>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</si>
  <si>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</si>
  <si>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</si>
  <si>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</si>
  <si>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</si>
  <si>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</si>
  <si>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</si>
  <si>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</si>
  <si>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</si>
  <si>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</si>
  <si>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</si>
  <si>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</si>
  <si>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</si>
  <si>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</si>
  <si>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</si>
  <si>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</si>
  <si>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</si>
  <si>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</si>
  <si>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</si>
  <si>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</si>
  <si>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</si>
  <si>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</si>
  <si>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</si>
  <si>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</si>
  <si>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</si>
  <si>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</si>
  <si>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</si>
  <si>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</si>
  <si>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</si>
  <si>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</si>
  <si>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</si>
  <si>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</si>
  <si>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</si>
  <si>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</si>
  <si>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</si>
  <si>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</si>
  <si>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</si>
  <si>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</si>
  <si>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</si>
  <si>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</si>
  <si>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</si>
  <si>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</si>
  <si>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</si>
  <si>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</si>
  <si>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</si>
  <si>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</si>
  <si>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</si>
  <si>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</si>
  <si>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</si>
  <si>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</si>
  <si>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</si>
  <si>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</si>
  <si>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</si>
  <si>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</si>
  <si>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</si>
  <si>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</si>
  <si>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</si>
  <si>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</si>
  <si>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</si>
  <si>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</si>
  <si>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</si>
  <si>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</si>
  <si>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</si>
  <si>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</si>
  <si>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</si>
  <si>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</si>
  <si>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</si>
  <si>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</si>
  <si>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</si>
  <si>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</si>
  <si>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</si>
  <si>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</si>
  <si>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</si>
  <si>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</si>
  <si>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</si>
  <si>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</si>
  <si>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</si>
  <si>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</si>
  <si>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</si>
  <si>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</si>
  <si>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</si>
  <si>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</si>
  <si>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</si>
  <si>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</si>
  <si>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</si>
  <si>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</si>
  <si>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</si>
  <si>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</si>
  <si>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</si>
  <si>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</si>
  <si>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</si>
  <si>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</si>
  <si>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</si>
  <si>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</si>
  <si>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</si>
  <si>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</si>
  <si>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</si>
  <si>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</si>
  <si>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</si>
  <si>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</si>
  <si>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</si>
  <si>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</si>
  <si>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</si>
  <si>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</si>
  <si>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</si>
  <si>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</si>
  <si>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</si>
  <si>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</si>
  <si>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</si>
  <si>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</si>
  <si>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</si>
  <si>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</si>
  <si>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</si>
  <si>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</si>
  <si>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</si>
  <si>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</si>
  <si>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</si>
  <si>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</si>
  <si>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</si>
  <si>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</si>
  <si>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</si>
  <si>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</si>
  <si>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</si>
  <si>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</si>
  <si>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</si>
  <si>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</si>
  <si>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</si>
  <si>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</si>
  <si>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</si>
  <si>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</si>
  <si>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</si>
  <si>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</si>
  <si>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</si>
  <si>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</si>
  <si>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</si>
  <si>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</si>
  <si>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</si>
  <si>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</si>
  <si>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</si>
  <si>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</si>
  <si>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</si>
  <si>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</si>
  <si>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</si>
  <si>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</si>
  <si>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</si>
  <si>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</si>
  <si>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</si>
  <si>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</si>
  <si>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</si>
  <si>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</si>
  <si>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</si>
  <si>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</si>
  <si>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</si>
  <si>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</si>
  <si>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</si>
  <si>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</si>
  <si>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</si>
  <si>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</si>
  <si>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</si>
  <si>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</si>
  <si>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</si>
  <si>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</si>
  <si>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</si>
  <si>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</si>
  <si>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</si>
  <si>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</si>
  <si>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</si>
  <si>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</si>
  <si>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</si>
  <si>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</si>
  <si>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</si>
  <si>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</si>
  <si>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</si>
  <si>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</si>
  <si>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</si>
  <si>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</si>
  <si>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</si>
  <si>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</si>
  <si>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</si>
  <si>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</si>
  <si>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</si>
  <si>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</si>
  <si>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</si>
  <si>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</si>
  <si>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</si>
  <si>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</si>
  <si>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</si>
  <si>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</si>
  <si>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</si>
  <si>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</si>
  <si>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</si>
  <si>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</si>
  <si>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</si>
  <si>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</si>
  <si>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</si>
  <si>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</si>
  <si>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</si>
  <si>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</si>
  <si>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</si>
  <si>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</si>
  <si>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</si>
  <si>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</si>
  <si>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</si>
  <si>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</si>
  <si>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</si>
  <si>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</si>
  <si>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</si>
  <si>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</si>
  <si>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</si>
  <si>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</si>
  <si>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</si>
  <si>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</si>
  <si>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</si>
  <si>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</si>
  <si>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</si>
  <si>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</si>
  <si>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</si>
  <si>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</si>
  <si>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</si>
  <si>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</si>
  <si>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</si>
  <si>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</si>
  <si>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</si>
  <si>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</si>
  <si>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</si>
  <si>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</si>
  <si>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</si>
  <si>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</si>
  <si>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</si>
  <si>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</si>
  <si>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</si>
  <si>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</si>
  <si>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</si>
  <si>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</si>
  <si>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</si>
  <si>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</si>
  <si>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</si>
  <si>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</si>
  <si>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</si>
  <si>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</si>
  <si>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</si>
  <si>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</si>
  <si>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</si>
  <si>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</si>
  <si>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</si>
  <si>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</si>
  <si>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</si>
  <si>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</si>
  <si>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</si>
  <si>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</si>
  <si>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</si>
  <si>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</si>
  <si>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</si>
  <si>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</si>
  <si>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</si>
  <si>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</si>
  <si>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</si>
  <si>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</si>
  <si>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</si>
  <si>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</si>
  <si>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</si>
  <si>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</si>
  <si>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</si>
  <si>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</si>
  <si>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</si>
  <si>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</si>
  <si>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</si>
  <si>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</si>
  <si>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</si>
  <si>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</si>
  <si>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</si>
  <si>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</si>
  <si>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</si>
  <si>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</si>
  <si>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</si>
  <si>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</si>
  <si>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</si>
  <si>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</si>
  <si>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</si>
  <si>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</si>
  <si>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</si>
  <si>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</si>
  <si>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</si>
  <si>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</si>
  <si>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</si>
  <si>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</si>
  <si>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</si>
  <si>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</si>
  <si>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</si>
  <si>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</si>
  <si>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</si>
  <si>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</si>
  <si>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</si>
  <si>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</si>
  <si>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</si>
  <si>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</si>
  <si>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</si>
  <si>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</si>
  <si>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</si>
  <si>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</si>
  <si>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</si>
  <si>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</si>
  <si>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</si>
  <si>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</si>
  <si>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</si>
  <si>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</si>
  <si>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</si>
  <si>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</si>
  <si>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</si>
  <si>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</si>
  <si>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</si>
  <si>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</si>
  <si>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</si>
  <si>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</si>
  <si>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</si>
  <si>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</si>
  <si>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</si>
  <si>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</si>
  <si>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</si>
  <si>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</si>
  <si>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</si>
  <si>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</si>
  <si>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</si>
  <si>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</si>
  <si>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</si>
  <si>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</si>
  <si>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</si>
  <si>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</si>
  <si>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</si>
  <si>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</si>
  <si>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</si>
  <si>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</si>
  <si>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</si>
  <si>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</si>
  <si>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</si>
  <si>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</si>
  <si>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</si>
  <si>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</si>
  <si>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</si>
  <si>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</si>
  <si>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</si>
  <si>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</si>
  <si>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</si>
  <si>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</si>
  <si>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</si>
  <si>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</si>
  <si>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</si>
  <si>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</si>
  <si>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</si>
  <si>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</si>
  <si>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</si>
  <si>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</si>
  <si>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</si>
  <si>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</si>
  <si>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</si>
  <si>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</si>
  <si>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</si>
  <si>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</si>
  <si>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</si>
  <si>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</si>
  <si>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</si>
  <si>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</si>
  <si>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</si>
  <si>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</si>
  <si>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</si>
  <si>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</si>
  <si>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</si>
  <si>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</si>
  <si>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</si>
  <si>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</si>
  <si>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</si>
  <si>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</si>
  <si>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</si>
  <si>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</si>
  <si>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</si>
  <si>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</si>
  <si>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</si>
  <si>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</si>
  <si>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</si>
  <si>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</si>
  <si>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</si>
  <si>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</si>
  <si>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</si>
  <si>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</si>
  <si>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</si>
  <si>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</si>
  <si>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</si>
  <si>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</si>
  <si>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</si>
  <si>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</si>
  <si>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</si>
  <si>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</si>
  <si>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</si>
  <si>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</si>
  <si>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</si>
  <si>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</si>
  <si>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</si>
  <si>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</si>
  <si>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</si>
  <si>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</si>
  <si>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</si>
  <si>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</si>
  <si>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</si>
  <si>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</si>
  <si>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</si>
  <si>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</si>
  <si>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</si>
  <si>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</si>
  <si>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</si>
  <si>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</si>
  <si>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</si>
  <si>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</si>
  <si>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</si>
  <si>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</si>
  <si>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</si>
  <si>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</si>
  <si>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</si>
  <si>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</si>
  <si>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</si>
  <si>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</si>
  <si>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</si>
  <si>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</si>
  <si>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</si>
  <si>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</si>
  <si>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</si>
  <si>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</si>
  <si>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</si>
  <si>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</si>
  <si>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</si>
  <si>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</si>
  <si>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</si>
  <si>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</si>
  <si>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</si>
  <si>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</si>
  <si>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</si>
  <si>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</si>
  <si>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</si>
  <si>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</si>
  <si>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</si>
  <si>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</si>
  <si>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</si>
  <si>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</si>
  <si>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</si>
  <si>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</si>
  <si>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</si>
  <si>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</si>
  <si>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</si>
  <si>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</si>
  <si>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</si>
  <si>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</si>
  <si>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</si>
  <si>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</si>
  <si>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</si>
  <si>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</si>
  <si>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</si>
  <si>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</si>
  <si>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</si>
  <si>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</si>
  <si>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</si>
  <si>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</si>
  <si>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</si>
  <si>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</si>
  <si>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</si>
  <si>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</si>
  <si>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</si>
  <si>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</si>
  <si>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</si>
  <si>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</si>
  <si>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</si>
  <si>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</si>
  <si>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</si>
  <si>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</si>
  <si>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</si>
  <si>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</si>
  <si>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</si>
  <si>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</si>
  <si>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</si>
  <si>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</si>
  <si>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</si>
  <si>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</si>
  <si>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</si>
  <si>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</si>
  <si>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</si>
  <si>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</si>
  <si>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</si>
  <si>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</si>
  <si>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</si>
  <si>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</si>
  <si>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</si>
  <si>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</si>
  <si>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</si>
  <si>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</si>
  <si>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</si>
  <si>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</si>
  <si>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</si>
  <si>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</si>
  <si>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</si>
  <si>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</si>
  <si>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</si>
  <si>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</si>
  <si>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</si>
  <si>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</si>
  <si>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</si>
  <si>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</si>
  <si>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</si>
  <si>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</si>
  <si>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</si>
  <si>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</si>
  <si>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</si>
  <si>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</si>
  <si>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</si>
  <si>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</si>
  <si>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</si>
  <si>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</si>
  <si>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</si>
  <si>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</si>
  <si>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</si>
  <si>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</si>
  <si>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</si>
  <si>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</si>
  <si>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</si>
  <si>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</si>
  <si>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</si>
  <si>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</si>
  <si>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</si>
  <si>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</si>
  <si>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</si>
  <si>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</si>
  <si>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</si>
  <si>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</si>
  <si>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</si>
  <si>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</si>
  <si>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</si>
  <si>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</si>
  <si>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</si>
  <si>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</si>
  <si>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</si>
  <si>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</si>
  <si>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</si>
  <si>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</si>
  <si>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</si>
  <si>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</si>
  <si>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</si>
  <si>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</si>
  <si>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</si>
  <si>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</si>
  <si>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</si>
  <si>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</si>
  <si>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</si>
  <si>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</si>
  <si>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</si>
  <si>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</si>
  <si>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</si>
  <si>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</si>
  <si>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</si>
  <si>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</si>
  <si>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</si>
  <si>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</si>
  <si>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</si>
  <si>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</si>
  <si>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</si>
  <si>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</si>
  <si>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</si>
  <si>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</si>
  <si>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</si>
  <si>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</si>
  <si>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</si>
  <si>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</si>
  <si>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</si>
  <si>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</si>
  <si>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</si>
  <si>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</si>
  <si>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</si>
  <si>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</si>
  <si>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</si>
  <si>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</si>
  <si>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</si>
  <si>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</si>
  <si>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</si>
  <si>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</si>
  <si>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</si>
  <si>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</si>
  <si>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</si>
  <si>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</si>
  <si>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</si>
  <si>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</si>
  <si>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</si>
  <si>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</si>
  <si>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</si>
  <si>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</si>
  <si>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</si>
  <si>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</si>
  <si>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</si>
  <si>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</si>
  <si>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</si>
  <si>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</si>
  <si>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</si>
  <si>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</si>
  <si>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</si>
  <si>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</si>
  <si>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</si>
  <si>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</si>
  <si>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</si>
  <si>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</si>
  <si>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</si>
  <si>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</si>
  <si>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</si>
  <si>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</si>
  <si>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</si>
  <si>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</si>
  <si>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</si>
  <si>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</si>
  <si>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</si>
  <si>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</si>
  <si>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</si>
  <si>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</si>
  <si>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</si>
  <si>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</si>
  <si>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</si>
  <si>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</si>
  <si>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</si>
  <si>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</si>
  <si>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</si>
  <si>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</si>
  <si>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</si>
  <si>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</si>
  <si>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</si>
  <si>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</si>
  <si>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</si>
  <si>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</si>
  <si>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</si>
  <si>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</si>
  <si>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</si>
  <si>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</si>
  <si>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</si>
  <si>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</si>
  <si>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</si>
  <si>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</si>
  <si>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</si>
  <si>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</si>
  <si>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</si>
  <si>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</si>
  <si>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</si>
  <si>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</si>
  <si>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</si>
  <si>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</si>
  <si>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</si>
  <si>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</si>
  <si>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</si>
  <si>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</si>
  <si>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</si>
  <si>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</si>
  <si>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</si>
  <si>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</si>
  <si>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</si>
  <si>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</si>
  <si>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</si>
  <si>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</si>
  <si>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</si>
  <si>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</si>
  <si>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</si>
  <si>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</si>
  <si>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</si>
  <si>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</si>
  <si>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</si>
  <si>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</si>
  <si>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</si>
  <si>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</si>
  <si>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</si>
  <si>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</si>
  <si>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</si>
  <si>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</si>
  <si>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</si>
  <si>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</si>
  <si>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</si>
  <si>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</si>
  <si>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</si>
  <si>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</si>
  <si>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</si>
  <si>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</si>
  <si>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</si>
  <si>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</si>
  <si>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</si>
  <si>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</si>
  <si>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</si>
  <si>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</si>
  <si>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</si>
  <si>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</si>
  <si>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</si>
  <si>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</si>
  <si>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</si>
  <si>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</si>
  <si>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</si>
  <si>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</si>
  <si>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</si>
  <si>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</si>
  <si>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</si>
  <si>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</si>
  <si>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</si>
  <si>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</si>
  <si>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</si>
  <si>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</si>
  <si>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</si>
  <si>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</si>
  <si>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</si>
  <si>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</si>
  <si>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</si>
  <si>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</si>
  <si>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</si>
  <si>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</si>
  <si>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</si>
  <si>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</si>
  <si>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</si>
  <si>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</si>
  <si>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</si>
  <si>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</si>
  <si>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</si>
  <si>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</si>
  <si>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</si>
  <si>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</si>
  <si>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</si>
  <si>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</si>
  <si>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</si>
  <si>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</si>
  <si>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</si>
  <si>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</si>
  <si>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</si>
  <si>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</si>
  <si>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</si>
  <si>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</si>
  <si>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</si>
  <si>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</si>
  <si>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</si>
  <si>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</si>
  <si>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</si>
  <si>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</si>
  <si>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</si>
  <si>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</si>
  <si>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</si>
  <si>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</si>
  <si>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</si>
  <si>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</si>
  <si>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</si>
  <si>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</si>
  <si>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</si>
  <si>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</si>
  <si>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</si>
  <si>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</si>
  <si>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</si>
  <si>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</si>
  <si>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</si>
  <si>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</si>
  <si>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</si>
  <si>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</si>
  <si>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</si>
  <si>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</si>
  <si>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</si>
  <si>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</si>
  <si>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</si>
  <si>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</si>
  <si>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</si>
  <si>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</si>
  <si>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</si>
  <si>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</si>
  <si>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</si>
  <si>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</si>
  <si>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</si>
  <si>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</si>
  <si>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</si>
  <si>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</si>
  <si>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</si>
  <si>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</si>
  <si>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</si>
  <si>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</si>
  <si>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</si>
  <si>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</si>
  <si>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</si>
  <si>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</si>
  <si>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</si>
  <si>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</si>
  <si>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</si>
  <si>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</si>
  <si>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</si>
  <si>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</si>
  <si>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</si>
  <si>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</si>
  <si>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</si>
  <si>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</si>
  <si>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</si>
  <si>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</si>
  <si>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</si>
  <si>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</si>
  <si>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</si>
  <si>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</si>
  <si>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</si>
  <si>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</si>
  <si>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</si>
  <si>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</si>
  <si>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</si>
  <si>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</si>
  <si>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</si>
  <si>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</si>
  <si>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</si>
  <si>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</si>
  <si>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</si>
  <si>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</si>
  <si>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</si>
  <si>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</si>
  <si>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</si>
  <si>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</si>
  <si>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</si>
  <si>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</si>
  <si>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</si>
  <si>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</si>
  <si>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</si>
  <si>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</si>
  <si>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</si>
  <si>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</si>
  <si>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</si>
  <si>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</si>
  <si>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</si>
  <si>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</si>
  <si>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</si>
  <si>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</si>
  <si>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</si>
  <si>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</si>
  <si>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</si>
  <si>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</si>
  <si>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</si>
  <si>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</si>
  <si>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</si>
  <si>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</si>
  <si>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</si>
  <si>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</si>
  <si>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</si>
  <si>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</si>
  <si>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</si>
  <si>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</si>
  <si>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</si>
  <si>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</si>
  <si>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</si>
  <si>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</si>
  <si>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</si>
  <si>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</si>
  <si>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</si>
  <si>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</si>
  <si>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</si>
  <si>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</si>
  <si>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</si>
  <si>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</si>
  <si>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</si>
  <si>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</si>
  <si>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</si>
  <si>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</si>
  <si>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</si>
  <si>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</si>
  <si>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</si>
  <si>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</si>
  <si>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</si>
  <si>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</si>
  <si>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</si>
  <si>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</si>
  <si>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</si>
  <si>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</si>
  <si>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</si>
  <si>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</si>
  <si>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</si>
  <si>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</si>
  <si>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</si>
  <si>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</si>
  <si>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</si>
  <si>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</si>
  <si>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</si>
  <si>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</si>
  <si>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</si>
  <si>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</si>
  <si>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</si>
  <si>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</si>
  <si>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</si>
  <si>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</si>
  <si>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</si>
  <si>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</si>
  <si>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</si>
  <si>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</si>
  <si>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</si>
  <si>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</si>
  <si>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</si>
  <si>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</si>
  <si>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</si>
  <si>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</si>
  <si>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</si>
  <si>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</si>
  <si>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</si>
  <si>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</si>
  <si>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</si>
  <si>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</si>
  <si>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</si>
  <si>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</si>
  <si>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</si>
  <si>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</si>
  <si>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</si>
  <si>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</si>
  <si>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</si>
  <si>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</si>
  <si>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</si>
  <si>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</si>
  <si>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</si>
  <si>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</si>
  <si>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</si>
  <si>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</si>
  <si>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</si>
  <si>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</si>
  <si>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</si>
  <si>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</si>
  <si>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</si>
  <si>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</si>
  <si>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</si>
  <si>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</si>
  <si>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</si>
  <si>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</si>
  <si>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</si>
  <si>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</si>
  <si>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</si>
  <si>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</si>
  <si>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</si>
  <si>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</si>
  <si>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</si>
  <si>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</si>
  <si>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</si>
  <si>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</si>
  <si>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</si>
  <si>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</si>
  <si>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</si>
  <si>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</si>
  <si>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</si>
  <si>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</si>
  <si>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</si>
  <si>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</si>
  <si>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</si>
  <si>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</si>
  <si>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</si>
  <si>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</si>
  <si>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</si>
  <si>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</si>
  <si>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</si>
  <si>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</si>
  <si>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</si>
  <si>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</si>
  <si>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</si>
  <si>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</si>
  <si>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</si>
  <si>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</si>
  <si>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</si>
  <si>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</si>
  <si>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</si>
  <si>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</si>
  <si>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</si>
  <si>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</si>
  <si>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</si>
  <si>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</si>
  <si>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</si>
  <si>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</si>
  <si>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</si>
  <si>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</si>
  <si>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</si>
  <si>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</si>
  <si>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</si>
  <si>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</si>
  <si>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</si>
  <si>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</si>
  <si>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</si>
  <si>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</si>
  <si>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</si>
  <si>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</si>
  <si>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</si>
  <si>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</si>
  <si>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</si>
  <si>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</si>
  <si>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</si>
  <si>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</si>
  <si>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</si>
  <si>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</si>
  <si>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</si>
  <si>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</si>
  <si>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</si>
  <si>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</si>
  <si>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</si>
  <si>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</si>
  <si>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</si>
  <si>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</si>
  <si>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</si>
  <si>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</si>
  <si>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</si>
  <si>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</si>
  <si>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</si>
  <si>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</si>
  <si>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</si>
  <si>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</si>
  <si>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</si>
  <si>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</si>
  <si>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</si>
  <si>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</si>
  <si>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</si>
  <si>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</si>
  <si>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</si>
  <si>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</si>
  <si>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</si>
  <si>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</si>
  <si>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</si>
  <si>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</si>
  <si>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</si>
  <si>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</si>
  <si>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</si>
  <si>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</si>
  <si>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</si>
  <si>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</si>
  <si>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</si>
  <si>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</si>
  <si>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</si>
  <si>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</si>
  <si>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</si>
  <si>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</si>
  <si>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</si>
  <si>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</si>
  <si>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</si>
  <si>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</si>
  <si>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</si>
  <si>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</si>
  <si>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</si>
  <si>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</si>
  <si>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</si>
  <si>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</si>
  <si>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</si>
  <si>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</si>
  <si>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</si>
  <si>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</si>
  <si>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</si>
  <si>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</si>
  <si>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</si>
  <si>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</si>
  <si>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</si>
  <si>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</si>
  <si>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</si>
  <si>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</si>
  <si>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</si>
  <si>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</si>
  <si>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</si>
  <si>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</si>
  <si>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</si>
  <si>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</si>
  <si>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</si>
  <si>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</si>
  <si>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</si>
  <si>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</si>
  <si>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</si>
  <si>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</si>
  <si>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</si>
  <si>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</si>
  <si>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</si>
  <si>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</si>
  <si>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</si>
  <si>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</si>
  <si>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</si>
  <si>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</si>
  <si>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</si>
  <si>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</si>
  <si>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</si>
  <si>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</si>
  <si>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</si>
  <si>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</si>
  <si>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</si>
  <si>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</si>
  <si>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</si>
  <si>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</si>
  <si>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</si>
  <si>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</si>
  <si>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</si>
  <si>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</si>
  <si>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</si>
  <si>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</si>
  <si>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</si>
  <si>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</si>
  <si>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</si>
  <si>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</si>
  <si>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</si>
  <si>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</si>
  <si>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</si>
  <si>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</si>
  <si>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</si>
  <si>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</si>
  <si>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</si>
  <si>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</si>
  <si>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</si>
  <si>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</si>
  <si>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</si>
  <si>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</si>
  <si>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</si>
  <si>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</si>
  <si>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</si>
  <si>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</si>
  <si>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</si>
  <si>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</si>
  <si>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</si>
  <si>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</si>
  <si>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</si>
  <si>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</si>
  <si>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</si>
  <si>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</si>
  <si>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</si>
  <si>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</si>
  <si>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</si>
  <si>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</si>
  <si>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</si>
  <si>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</si>
  <si>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</si>
  <si>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</si>
  <si>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</si>
  <si>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</si>
  <si>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</si>
  <si>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</si>
  <si>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</si>
  <si>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</si>
  <si>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</si>
  <si>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</si>
  <si>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</si>
  <si>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</si>
  <si>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</si>
  <si>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</si>
  <si>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</si>
  <si>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</si>
  <si>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</si>
  <si>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</si>
  <si>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</si>
  <si>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</si>
  <si>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</si>
  <si>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</si>
  <si>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</si>
  <si>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</si>
  <si>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</si>
  <si>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</si>
  <si>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</si>
  <si>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</si>
  <si>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</si>
  <si>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</si>
  <si>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</si>
  <si>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</si>
  <si>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</si>
  <si>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</si>
  <si>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</si>
  <si>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</si>
  <si>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</si>
  <si>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</si>
  <si>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</si>
  <si>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</si>
  <si>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</si>
  <si>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</si>
  <si>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</si>
  <si>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</si>
  <si>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</si>
  <si>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</si>
  <si>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</si>
  <si>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</si>
  <si>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</si>
  <si>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</si>
  <si>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</si>
  <si>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</si>
  <si>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</si>
  <si>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</si>
  <si>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</si>
  <si>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</si>
  <si>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</si>
  <si>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</si>
  <si>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</si>
  <si>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</si>
  <si>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</si>
  <si>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</si>
  <si>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</si>
  <si>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</si>
  <si>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</si>
  <si>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</si>
  <si>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</si>
  <si>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</si>
  <si>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</si>
  <si>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</si>
  <si>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</si>
  <si>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</si>
  <si>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</si>
  <si>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</si>
  <si>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</si>
  <si>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</si>
  <si>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</si>
  <si>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</si>
  <si>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</si>
  <si>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</si>
  <si>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</si>
  <si>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</si>
  <si>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</si>
  <si>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</si>
  <si>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</si>
  <si>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</si>
  <si>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</si>
  <si>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</si>
  <si>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</si>
  <si>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</si>
  <si>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</si>
  <si>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</si>
  <si>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</si>
  <si>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</si>
  <si>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</si>
  <si>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</si>
  <si>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</si>
  <si>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</si>
  <si>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</si>
  <si>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</si>
  <si>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</si>
  <si>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</si>
  <si>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</si>
  <si>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</si>
  <si>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</si>
  <si>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</si>
  <si>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</si>
  <si>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</si>
  <si>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</si>
  <si>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</si>
  <si>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</si>
  <si>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</si>
  <si>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</si>
  <si>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</si>
  <si>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</si>
  <si>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</si>
  <si>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</si>
  <si>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</si>
  <si>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</si>
  <si>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</si>
  <si>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</si>
  <si>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</si>
  <si>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</si>
  <si>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</si>
  <si>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</si>
  <si>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</si>
  <si>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</si>
  <si>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</si>
  <si>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</si>
  <si>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</si>
  <si>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</si>
  <si>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</si>
  <si>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</si>
  <si>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</si>
  <si>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</si>
  <si>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</si>
  <si>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</si>
  <si>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</si>
  <si>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</si>
  <si>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</si>
  <si>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</si>
  <si>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</si>
  <si>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</si>
  <si>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</si>
  <si>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</si>
  <si>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</si>
  <si>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</si>
  <si>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</si>
  <si>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</si>
  <si>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</si>
  <si>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</si>
  <si>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</si>
  <si>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</si>
  <si>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</si>
  <si>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</si>
  <si>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</si>
  <si>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</si>
  <si>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</si>
  <si>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</si>
  <si>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</si>
  <si>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</si>
  <si>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</si>
  <si>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</si>
  <si>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</si>
  <si>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</si>
  <si>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</si>
  <si>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</si>
  <si>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</si>
  <si>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</si>
  <si>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</si>
  <si>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</si>
  <si>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</si>
  <si>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</si>
  <si>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</si>
  <si>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</si>
  <si>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</si>
  <si>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</si>
  <si>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</si>
  <si>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</si>
  <si>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</si>
  <si>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</si>
  <si>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</si>
  <si>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</si>
  <si>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</si>
  <si>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</si>
  <si>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</si>
  <si>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</si>
  <si>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</si>
  <si>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</si>
  <si>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</si>
  <si>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</si>
  <si>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</si>
  <si>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</si>
  <si>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</si>
  <si>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</si>
  <si>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</si>
  <si>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</si>
  <si>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</si>
  <si>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</si>
  <si>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</si>
  <si>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</si>
  <si>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</si>
  <si>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</si>
  <si>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</si>
  <si>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</si>
  <si>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</si>
  <si>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</si>
  <si>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</si>
  <si>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</si>
  <si>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</si>
  <si>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</si>
  <si>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</si>
  <si>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</si>
  <si>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</si>
  <si>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</si>
  <si>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</si>
  <si>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</si>
  <si>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</si>
  <si>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</si>
  <si>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</si>
  <si>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</si>
  <si>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</si>
  <si>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</si>
  <si>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</si>
  <si>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</si>
  <si>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</si>
  <si>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</si>
  <si>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</si>
  <si>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</si>
  <si>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</si>
  <si>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</si>
  <si>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</si>
  <si>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</si>
  <si>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</si>
  <si>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</si>
  <si>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</si>
  <si>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</si>
  <si>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</si>
  <si>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</si>
  <si>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</si>
  <si>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</si>
  <si>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</si>
  <si>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</si>
  <si>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</si>
  <si>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</si>
  <si>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</si>
  <si>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</si>
  <si>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</si>
  <si>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</si>
  <si>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</si>
  <si>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</si>
  <si>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</si>
  <si>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</si>
  <si>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</si>
  <si>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</si>
  <si>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</si>
  <si>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</si>
  <si>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</si>
  <si>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</si>
  <si>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</si>
  <si>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</si>
  <si>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</si>
  <si>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</si>
  <si>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</si>
  <si>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</si>
  <si>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</si>
  <si>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</si>
  <si>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</si>
  <si>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</si>
  <si>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</si>
  <si>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</si>
  <si>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</si>
  <si>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</si>
  <si>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</si>
  <si>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</si>
  <si>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</si>
  <si>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</si>
  <si>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</si>
  <si>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</si>
  <si>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</si>
  <si>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</si>
  <si>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</si>
  <si>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</si>
  <si>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</si>
  <si>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</si>
  <si>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</si>
  <si>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</si>
  <si>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</si>
  <si>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</si>
  <si>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</si>
  <si>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</si>
  <si>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</si>
  <si>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</si>
  <si>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</si>
  <si>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</si>
  <si>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</si>
  <si>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</si>
  <si>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</si>
  <si>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</si>
  <si>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</si>
  <si>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</si>
  <si>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</si>
  <si>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</si>
  <si>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</si>
  <si>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</si>
  <si>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</si>
  <si>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</si>
  <si>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</si>
  <si>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</si>
  <si>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</si>
  <si>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</si>
  <si>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</si>
  <si>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</si>
  <si>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</si>
  <si>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</si>
  <si>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</si>
  <si>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</si>
  <si>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</si>
  <si>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</si>
  <si>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</si>
  <si>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</si>
  <si>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</si>
  <si>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</si>
  <si>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</si>
  <si>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</si>
  <si>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</si>
  <si>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</si>
  <si>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</si>
  <si>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</si>
  <si>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</si>
  <si>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</si>
  <si>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</si>
  <si>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</si>
  <si>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</si>
  <si>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</si>
  <si>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</si>
  <si>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</si>
  <si>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</si>
  <si>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</si>
  <si>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</si>
  <si>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</si>
  <si>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</si>
  <si>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</si>
  <si>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</si>
  <si>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</si>
  <si>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</si>
  <si>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</si>
  <si>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</si>
  <si>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</si>
  <si>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</si>
  <si>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</si>
  <si>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</si>
  <si>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</si>
  <si>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</si>
  <si>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</si>
  <si>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</si>
  <si>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</si>
  <si>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</si>
  <si>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</si>
  <si>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</si>
  <si>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</si>
  <si>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</si>
  <si>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</si>
  <si>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</si>
  <si>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</si>
  <si>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</si>
  <si>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</si>
  <si>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</si>
  <si>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</si>
  <si>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</si>
  <si>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</si>
  <si>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</si>
  <si>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</si>
  <si>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</si>
  <si>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</si>
  <si>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</si>
  <si>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</si>
  <si>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</si>
  <si>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</si>
  <si>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</si>
  <si>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</si>
  <si>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</si>
  <si>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</si>
  <si>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</si>
  <si>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</si>
  <si>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</si>
  <si>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</si>
  <si>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</si>
  <si>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</si>
  <si>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</si>
  <si>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</si>
  <si>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</si>
  <si>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</si>
  <si>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</si>
  <si>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</si>
  <si>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</si>
  <si>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</si>
  <si>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</si>
  <si>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</si>
  <si>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</si>
  <si>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</si>
  <si>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</si>
  <si>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</si>
  <si>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</si>
  <si>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</si>
  <si>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</si>
  <si>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</si>
  <si>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</si>
  <si>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</si>
  <si>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</si>
  <si>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</si>
  <si>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</si>
  <si>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</si>
  <si>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</si>
  <si>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</si>
  <si>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</si>
  <si>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</si>
  <si>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</si>
  <si>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</si>
  <si>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</si>
  <si>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</si>
  <si>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</si>
  <si>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</si>
  <si>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</si>
  <si>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</si>
  <si>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</si>
  <si>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</si>
  <si>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</si>
  <si>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</si>
  <si>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</si>
  <si>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</si>
  <si>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</si>
  <si>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</si>
  <si>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</si>
  <si>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</si>
  <si>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</si>
  <si>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</si>
  <si>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</si>
  <si>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</si>
  <si>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</si>
  <si>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</si>
  <si>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</si>
  <si>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</si>
  <si>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</si>
  <si>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</si>
  <si>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</si>
  <si>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</si>
  <si>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</si>
  <si>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</si>
  <si>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</si>
  <si>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</si>
  <si>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</si>
  <si>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</si>
  <si>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</si>
  <si>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</si>
  <si>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</si>
  <si>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</si>
  <si>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</si>
  <si>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</si>
  <si>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</si>
  <si>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</si>
  <si>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</si>
  <si>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</si>
  <si>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</si>
  <si>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</si>
  <si>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</si>
  <si>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</si>
  <si>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</si>
  <si>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</si>
  <si>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</si>
  <si>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</si>
  <si>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</si>
  <si>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</si>
  <si>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</si>
  <si>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</si>
  <si>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</si>
  <si>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</si>
  <si>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</si>
  <si>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</si>
  <si>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</si>
  <si>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</si>
  <si>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</si>
  <si>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</si>
  <si>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</si>
  <si>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</si>
  <si>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</si>
  <si>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</si>
  <si>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</si>
  <si>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</si>
  <si>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</si>
  <si>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</si>
  <si>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</si>
  <si>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</si>
  <si>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</si>
  <si>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</si>
  <si>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</si>
  <si>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</si>
  <si>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</si>
  <si>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</si>
  <si>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</si>
  <si>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</si>
  <si>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</si>
  <si>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</si>
  <si>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</si>
  <si>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</si>
  <si>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</si>
  <si>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</si>
  <si>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</si>
  <si>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</si>
  <si>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</si>
  <si>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</si>
  <si>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</si>
  <si>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</si>
  <si>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</si>
  <si>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</si>
  <si>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</si>
  <si>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</si>
  <si>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</si>
  <si>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</si>
  <si>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</si>
  <si>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</si>
  <si>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</si>
  <si>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</si>
  <si>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</si>
  <si>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</si>
  <si>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</si>
  <si>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</si>
  <si>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</si>
  <si>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</si>
  <si>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</si>
  <si>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</si>
  <si>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</si>
  <si>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</si>
  <si>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</si>
  <si>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</si>
  <si>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</si>
  <si>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</si>
  <si>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</si>
  <si>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</si>
  <si>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</si>
  <si>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</si>
  <si>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</si>
  <si>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</si>
  <si>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</si>
  <si>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</si>
  <si>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</si>
  <si>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</si>
  <si>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</si>
  <si>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</si>
  <si>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</si>
  <si>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</si>
  <si>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</si>
  <si>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</si>
  <si>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</si>
  <si>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</si>
  <si>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</si>
  <si>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</si>
  <si>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</si>
  <si>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</si>
  <si>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</si>
  <si>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</si>
  <si>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</si>
  <si>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</si>
  <si>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</si>
  <si>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</si>
  <si>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</si>
  <si>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</si>
  <si>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</si>
  <si>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</si>
  <si>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</si>
  <si>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</si>
  <si>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</si>
  <si>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</si>
  <si>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</si>
  <si>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</si>
  <si>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</si>
  <si>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</si>
  <si>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</si>
  <si>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</si>
  <si>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</si>
  <si>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</si>
  <si>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</si>
  <si>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</si>
  <si>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</si>
  <si>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</si>
  <si>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</si>
  <si>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</si>
  <si>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</si>
  <si>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</si>
  <si>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</si>
  <si>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</si>
  <si>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</si>
  <si>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</si>
  <si>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</si>
  <si>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</si>
  <si>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</si>
  <si>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</si>
  <si>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</si>
  <si>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</si>
  <si>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</si>
  <si>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</si>
  <si>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</si>
  <si>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</si>
  <si>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</si>
  <si>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</si>
  <si>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</si>
  <si>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</si>
  <si>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</si>
  <si>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</si>
  <si>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</si>
  <si>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</si>
  <si>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</si>
  <si>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</si>
  <si>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</si>
  <si>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</si>
  <si>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</si>
  <si>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</si>
  <si>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</si>
  <si>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</si>
  <si>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</si>
  <si>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</si>
  <si>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</si>
  <si>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</si>
  <si>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</si>
  <si>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</si>
  <si>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</si>
  <si>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</si>
  <si>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</si>
  <si>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</si>
  <si>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</si>
  <si>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</si>
  <si>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</si>
  <si>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</si>
  <si>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</si>
  <si>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</si>
  <si>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</si>
  <si>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</si>
  <si>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</si>
  <si>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</si>
  <si>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</si>
  <si>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</si>
  <si>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</si>
  <si>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</si>
  <si>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</si>
  <si>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</si>
  <si>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</si>
  <si>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</si>
  <si>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</si>
  <si>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</si>
  <si>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</si>
  <si>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</si>
  <si>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</si>
  <si>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</si>
  <si>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</si>
  <si>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</si>
  <si>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</si>
  <si>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</si>
  <si>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</si>
  <si>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</si>
  <si>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</si>
  <si>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</si>
  <si>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</si>
  <si>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</si>
  <si>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</si>
  <si>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</si>
  <si>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</si>
  <si>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</si>
  <si>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</si>
  <si>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</si>
  <si>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</si>
  <si>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</si>
  <si>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</si>
  <si>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</si>
  <si>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</si>
  <si>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</si>
  <si>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</si>
  <si>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</si>
  <si>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</si>
  <si>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</si>
  <si>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</si>
  <si>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</si>
  <si>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</si>
  <si>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</si>
  <si>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</si>
  <si>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</si>
  <si>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</si>
  <si>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</si>
  <si>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</si>
  <si>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</si>
  <si>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</si>
  <si>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</si>
  <si>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</si>
  <si>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</si>
  <si>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</si>
  <si>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</si>
  <si>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</si>
  <si>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</si>
  <si>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</si>
  <si>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</si>
  <si>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</si>
  <si>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</si>
  <si>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</si>
  <si>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</si>
  <si>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</si>
  <si>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</si>
  <si>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</si>
  <si>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</si>
  <si>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</si>
  <si>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</si>
  <si>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</si>
  <si>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</si>
  <si>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</si>
  <si>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</si>
  <si>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</si>
  <si>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</si>
  <si>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</si>
  <si>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</si>
  <si>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</si>
  <si>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</si>
  <si>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</si>
  <si>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</si>
  <si>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</si>
  <si>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</si>
  <si>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</si>
  <si>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</si>
  <si>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</si>
  <si>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</si>
  <si>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</si>
  <si>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</si>
  <si>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</si>
  <si>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</si>
  <si>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</si>
  <si>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</si>
  <si>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</si>
  <si>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</si>
  <si>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</si>
  <si>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</si>
  <si>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</si>
  <si>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</si>
  <si>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</si>
  <si>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</si>
  <si>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</si>
  <si>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</si>
  <si>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</si>
  <si>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</si>
  <si>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</si>
  <si>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</si>
  <si>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</si>
  <si>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</si>
  <si>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</si>
  <si>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</si>
  <si>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</si>
  <si>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</si>
  <si>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</si>
  <si>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</si>
  <si>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</si>
  <si>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</si>
  <si>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</si>
  <si>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</si>
  <si>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</si>
  <si>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</si>
  <si>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</si>
  <si>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</si>
  <si>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</si>
  <si>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</si>
  <si>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</si>
  <si>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</si>
  <si>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</si>
  <si>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</si>
  <si>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</si>
  <si>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</si>
  <si>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</si>
  <si>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</si>
  <si>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</si>
  <si>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</si>
  <si>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</si>
  <si>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</si>
  <si>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</si>
  <si>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</si>
  <si>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</si>
  <si>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</si>
  <si>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</si>
  <si>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</si>
  <si>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</si>
  <si>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</si>
  <si>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</si>
  <si>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</si>
  <si>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</si>
  <si>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</si>
  <si>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</si>
  <si>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</si>
  <si>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</si>
  <si>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</si>
  <si>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</si>
  <si>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</si>
  <si>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</si>
  <si>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</si>
  <si>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</si>
  <si>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</si>
  <si>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</si>
  <si>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</si>
  <si>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</si>
  <si>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</si>
  <si>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</si>
  <si>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</si>
  <si>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</si>
  <si>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</si>
  <si>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</si>
  <si>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</si>
  <si>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</si>
  <si>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</si>
  <si>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</si>
  <si>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</si>
  <si>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</si>
  <si>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</si>
  <si>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</si>
  <si>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</si>
  <si>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</si>
  <si>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</si>
  <si>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</si>
  <si>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</si>
  <si>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</si>
  <si>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</si>
  <si>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</si>
  <si>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</si>
  <si>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</si>
  <si>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</si>
  <si>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</si>
  <si>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</si>
  <si>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</si>
  <si>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</si>
  <si>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</si>
  <si>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</si>
  <si>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</si>
  <si>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</si>
  <si>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</si>
  <si>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</si>
  <si>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</si>
  <si>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</si>
  <si>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</si>
  <si>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</si>
  <si>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</si>
  <si>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</si>
  <si>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</si>
  <si>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</si>
  <si>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</si>
  <si>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</si>
  <si>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</si>
  <si>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</si>
  <si>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</si>
  <si>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</si>
  <si>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</si>
  <si>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</si>
  <si>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</si>
  <si>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</si>
  <si>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</si>
  <si>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</si>
  <si>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</si>
  <si>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</si>
  <si>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</si>
  <si>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</si>
  <si>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</si>
  <si>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</si>
  <si>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</si>
  <si>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</si>
  <si>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</si>
  <si>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</si>
  <si>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</si>
  <si>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</si>
  <si>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</si>
  <si>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</si>
  <si>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</si>
  <si>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</si>
  <si>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</si>
  <si>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</si>
  <si>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</si>
  <si>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</si>
  <si>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</si>
  <si>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</si>
  <si>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</si>
  <si>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</si>
  <si>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</si>
  <si>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</si>
  <si>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</si>
  <si>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</si>
  <si>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</si>
  <si>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</si>
  <si>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</si>
  <si>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</si>
  <si>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</si>
  <si>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</si>
  <si>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</si>
  <si>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</si>
  <si>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</si>
  <si>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</si>
  <si>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</si>
  <si>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</si>
  <si>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</si>
  <si>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</si>
  <si>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</si>
  <si>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</si>
  <si>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</si>
  <si>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</si>
  <si>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</si>
  <si>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</si>
  <si>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</si>
  <si>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</si>
  <si>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</si>
  <si>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</si>
  <si>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</si>
  <si>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</si>
  <si>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</si>
  <si>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</si>
  <si>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</si>
  <si>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</si>
  <si>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</si>
  <si>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</si>
  <si>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</si>
  <si>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</si>
  <si>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</si>
  <si>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</si>
  <si>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</si>
  <si>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</si>
  <si>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</si>
  <si>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</si>
  <si>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</si>
  <si>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</si>
  <si>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</si>
  <si>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</si>
  <si>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</si>
  <si>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</si>
  <si>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</si>
  <si>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</si>
  <si>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</si>
  <si>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</si>
  <si>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</si>
  <si>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</si>
  <si>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</si>
  <si>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</si>
  <si>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</si>
  <si>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</si>
  <si>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</si>
  <si>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</si>
  <si>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</si>
  <si>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</si>
  <si>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</si>
  <si>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</si>
  <si>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</si>
  <si>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</si>
  <si>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</si>
  <si>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</si>
  <si>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</si>
  <si>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</si>
  <si>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</si>
  <si>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</si>
  <si>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</si>
  <si>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</si>
  <si>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</si>
  <si>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</si>
  <si>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</si>
  <si>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</si>
  <si>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</si>
  <si>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</si>
  <si>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</si>
  <si>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</si>
  <si>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</si>
  <si>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</si>
  <si>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</si>
  <si>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</si>
  <si>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</si>
  <si>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</si>
  <si>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</si>
  <si>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</si>
  <si>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</si>
  <si>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</si>
  <si>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</si>
  <si>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</si>
  <si>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</si>
  <si>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</si>
  <si>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</si>
  <si>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</si>
  <si>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</si>
  <si>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</si>
  <si>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</si>
  <si>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</si>
  <si>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</si>
  <si>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</si>
  <si>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</si>
  <si>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</si>
  <si>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</si>
  <si>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</si>
  <si>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</si>
  <si>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</si>
  <si>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</si>
  <si>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</si>
  <si>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</si>
  <si>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</si>
  <si>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</si>
  <si>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</si>
  <si>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</si>
  <si>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</si>
  <si>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</si>
  <si>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</si>
  <si>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</si>
  <si>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</si>
  <si>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</si>
  <si>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</si>
  <si>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</si>
  <si>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</si>
  <si>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</si>
  <si>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</si>
  <si>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</si>
  <si>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</si>
  <si>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</si>
  <si>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</si>
  <si>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</si>
  <si>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</si>
  <si>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</si>
  <si>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</si>
  <si>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</si>
  <si>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</si>
  <si>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</si>
  <si>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</si>
  <si>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</si>
  <si>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</si>
  <si>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</si>
  <si>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</si>
  <si>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</si>
  <si>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</si>
  <si>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</si>
  <si>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</si>
  <si>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</si>
  <si>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</si>
  <si>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</si>
  <si>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</si>
  <si>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</si>
  <si>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</si>
  <si>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</si>
  <si>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</si>
  <si>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</si>
  <si>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</si>
  <si>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</si>
  <si>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</si>
  <si>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</si>
  <si>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</si>
  <si>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</si>
  <si>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</si>
  <si>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</si>
  <si>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</si>
  <si>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</si>
  <si>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</si>
  <si>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</si>
  <si>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</si>
  <si>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</si>
  <si>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</si>
  <si>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</si>
  <si>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</si>
  <si>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</si>
  <si>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</si>
  <si>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</si>
  <si>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</si>
  <si>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</si>
  <si>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</si>
  <si>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</si>
  <si>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</si>
  <si>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</si>
  <si>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</si>
  <si>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</si>
  <si>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</si>
  <si>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</si>
  <si>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</si>
  <si>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</si>
  <si>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</si>
  <si>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</si>
  <si>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</si>
  <si>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</si>
  <si>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</si>
  <si>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</si>
  <si>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</si>
  <si>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</si>
  <si>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</si>
  <si>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</si>
  <si>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</si>
  <si>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</si>
  <si>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</si>
  <si>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</si>
  <si>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</si>
  <si>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</si>
  <si>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</si>
  <si>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</si>
  <si>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</si>
  <si>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</si>
  <si>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</si>
  <si>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</si>
  <si>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</si>
  <si>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</si>
  <si>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</si>
  <si>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</si>
  <si>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</si>
  <si>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</si>
  <si>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</si>
  <si>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</si>
  <si>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</si>
  <si>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</si>
  <si>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</si>
  <si>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</si>
  <si>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</si>
  <si>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</si>
  <si>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</si>
  <si>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</si>
  <si>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</si>
  <si>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</si>
  <si>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</si>
  <si>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</si>
  <si>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</si>
  <si>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</si>
  <si>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</si>
  <si>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</si>
  <si>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</si>
  <si>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</si>
  <si>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</si>
  <si>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</si>
  <si>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</si>
  <si>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</si>
  <si>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</si>
  <si>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</si>
  <si>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</si>
  <si>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</si>
  <si>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</si>
  <si>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</si>
  <si>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</si>
  <si>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</si>
  <si>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</si>
  <si>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</si>
  <si>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</si>
  <si>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</si>
  <si>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</si>
  <si>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</si>
  <si>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</si>
  <si>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</si>
  <si>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</si>
  <si>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</si>
  <si>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</si>
  <si>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</si>
  <si>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</si>
  <si>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</si>
  <si>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</si>
  <si>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</si>
  <si>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</si>
  <si>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</si>
  <si>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</si>
  <si>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</si>
  <si>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</si>
  <si>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</si>
  <si>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</si>
  <si>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</si>
  <si>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</si>
  <si>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</si>
  <si>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</si>
  <si>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</si>
  <si>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</si>
  <si>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</si>
  <si>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</si>
  <si>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</si>
  <si>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</si>
  <si>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</si>
  <si>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</si>
  <si>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</si>
  <si>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</si>
  <si>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</si>
  <si>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</si>
  <si>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</si>
  <si>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</si>
  <si>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</si>
  <si>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</si>
  <si>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</si>
  <si>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</si>
  <si>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</si>
  <si>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</si>
  <si>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</si>
  <si>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</si>
  <si>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</si>
  <si>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</si>
  <si>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</si>
  <si>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</si>
  <si>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</si>
  <si>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</si>
  <si>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</si>
  <si>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</si>
  <si>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</si>
  <si>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</si>
  <si>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</si>
  <si>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</si>
  <si>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</si>
  <si>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</si>
  <si>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</si>
  <si>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</si>
  <si>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</si>
  <si>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</si>
  <si>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</si>
  <si>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</si>
  <si>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</si>
  <si>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</si>
  <si>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</si>
  <si>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</si>
  <si>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</si>
  <si>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</si>
  <si>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</si>
  <si>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</si>
  <si>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</si>
  <si>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</si>
  <si>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</si>
  <si>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</si>
  <si>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</si>
  <si>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</si>
  <si>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</si>
  <si>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</si>
  <si>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</si>
  <si>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</si>
  <si>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</si>
  <si>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</si>
  <si>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</si>
  <si>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</si>
  <si>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</si>
  <si>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</si>
  <si>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</si>
  <si>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</si>
  <si>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</si>
  <si>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</si>
  <si>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</si>
  <si>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</si>
  <si>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</si>
  <si>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</si>
  <si>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</si>
  <si>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</si>
  <si>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</si>
  <si>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</si>
  <si>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</si>
  <si>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</si>
  <si>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</si>
  <si>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</si>
  <si>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</si>
  <si>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</si>
  <si>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</si>
  <si>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</si>
  <si>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</si>
  <si>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</si>
  <si>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</si>
  <si>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</si>
  <si>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</si>
  <si>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</si>
  <si>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</si>
  <si>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</si>
  <si>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</si>
  <si>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</si>
  <si>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</si>
  <si>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</si>
  <si>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</si>
  <si>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</si>
  <si>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</si>
  <si>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</si>
  <si>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</si>
  <si>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</si>
  <si>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</si>
  <si>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</si>
  <si>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</si>
  <si>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</si>
  <si>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</si>
  <si>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</si>
  <si>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</si>
  <si>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</si>
  <si>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</si>
  <si>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</si>
  <si>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</si>
  <si>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</si>
  <si>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</si>
  <si>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</si>
  <si>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</si>
  <si>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</si>
  <si>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</si>
  <si>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</si>
  <si>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</si>
  <si>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</si>
  <si>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</si>
  <si>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</si>
  <si>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</si>
  <si>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</si>
  <si>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</si>
  <si>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</si>
  <si>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</si>
  <si>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</si>
  <si>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</si>
  <si>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</si>
  <si>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</si>
  <si>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</si>
  <si>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</si>
  <si>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</si>
  <si>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</si>
  <si>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</si>
  <si>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</si>
  <si>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</si>
  <si>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</si>
  <si>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</si>
  <si>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</si>
  <si>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</si>
  <si>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</si>
  <si>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</si>
  <si>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</si>
  <si>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</si>
  <si>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</si>
  <si>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</si>
  <si>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</si>
  <si>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</si>
  <si>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</si>
  <si>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</si>
  <si>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</si>
  <si>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</si>
  <si>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</si>
  <si>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</si>
  <si>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</si>
  <si>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</si>
  <si>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</si>
  <si>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</si>
  <si>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</si>
  <si>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</si>
  <si>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</si>
  <si>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</si>
  <si>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</si>
  <si>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</si>
  <si>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</si>
  <si>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</si>
  <si>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</si>
  <si>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</si>
  <si>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</si>
  <si>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</si>
  <si>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</si>
  <si>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</si>
  <si>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</si>
  <si>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</si>
  <si>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</si>
  <si>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</si>
  <si>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</si>
  <si>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</si>
  <si>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</si>
  <si>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</si>
  <si>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</si>
  <si>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</si>
  <si>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</si>
  <si>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</si>
  <si>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</si>
  <si>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</si>
  <si>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</si>
  <si>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</si>
  <si>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</si>
  <si>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</si>
  <si>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</si>
  <si>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</si>
  <si>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</si>
  <si>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</si>
  <si>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</si>
  <si>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</si>
  <si>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</si>
  <si>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</si>
  <si>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</si>
  <si>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</si>
  <si>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</si>
  <si>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</si>
  <si>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</si>
  <si>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</si>
  <si>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</si>
  <si>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</si>
  <si>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</si>
  <si>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</si>
  <si>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</si>
  <si>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</si>
  <si>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</si>
  <si>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</si>
  <si>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</si>
  <si>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</si>
  <si>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</si>
  <si>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</si>
  <si>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</si>
  <si>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</si>
  <si>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</si>
  <si>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</si>
  <si>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</si>
  <si>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</si>
  <si>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</si>
  <si>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</si>
  <si>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</si>
  <si>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</si>
  <si>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</si>
  <si>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</si>
  <si>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</si>
  <si>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</si>
  <si>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</si>
  <si>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</si>
  <si>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</si>
  <si>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</si>
  <si>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</si>
  <si>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</si>
  <si>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</si>
  <si>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</si>
  <si>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</si>
  <si>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</si>
  <si>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</si>
  <si>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</si>
  <si>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</si>
  <si>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</si>
  <si>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</si>
  <si>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</si>
  <si>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</si>
  <si>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</si>
  <si>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</si>
  <si>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</si>
  <si>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</si>
  <si>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</si>
  <si>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</si>
  <si>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</si>
  <si>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</si>
  <si>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</si>
  <si>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</si>
  <si>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</si>
  <si>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</si>
  <si>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</si>
  <si>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</si>
  <si>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</si>
  <si>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</si>
  <si>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</si>
  <si>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</si>
  <si>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</si>
  <si>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</si>
  <si>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</si>
  <si>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</si>
  <si>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</si>
  <si>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</si>
  <si>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</si>
  <si>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</si>
  <si>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</si>
  <si>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</si>
  <si>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</si>
  <si>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</si>
  <si>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</si>
  <si>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</si>
  <si>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</si>
  <si>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</si>
  <si>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</si>
  <si>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</si>
  <si>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</si>
  <si>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</si>
  <si>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</si>
  <si>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</si>
  <si>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</si>
  <si>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</si>
  <si>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</si>
  <si>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</si>
  <si>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</si>
  <si>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</si>
  <si>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</si>
  <si>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</si>
  <si>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</si>
  <si>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</si>
  <si>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</si>
  <si>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</si>
  <si>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</si>
  <si>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</si>
  <si>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</si>
  <si>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</si>
  <si>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</si>
  <si>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</si>
  <si>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</si>
  <si>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</si>
  <si>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</si>
  <si>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</si>
  <si>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</si>
  <si>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</si>
  <si>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</si>
  <si>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</si>
  <si>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</si>
  <si>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</si>
  <si>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</si>
  <si>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</si>
  <si>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</si>
  <si>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</si>
  <si>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</si>
  <si>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</si>
  <si>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</si>
  <si>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</si>
  <si>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</si>
  <si>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</si>
  <si>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</si>
  <si>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</si>
  <si>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</si>
  <si>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</si>
  <si>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</si>
  <si>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</si>
  <si>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</si>
  <si>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</si>
  <si>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</si>
  <si>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</si>
  <si>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</si>
  <si>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</si>
  <si>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</si>
  <si>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</si>
  <si>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</si>
  <si>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</si>
  <si>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</si>
  <si>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</si>
  <si>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</si>
  <si>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</si>
  <si>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</si>
  <si>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</si>
  <si>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</si>
  <si>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</si>
  <si>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</si>
  <si>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</si>
  <si>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</si>
  <si>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</si>
  <si>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</si>
  <si>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</si>
  <si>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</si>
  <si>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</si>
  <si>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</si>
  <si>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</si>
  <si>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</si>
  <si>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</si>
  <si>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</si>
  <si>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</si>
  <si>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</si>
  <si>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</si>
  <si>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</si>
  <si>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</si>
  <si>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</si>
  <si>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</si>
  <si>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</si>
  <si>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</si>
  <si>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</si>
  <si>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</si>
  <si>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</si>
  <si>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</si>
  <si>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</si>
  <si>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</si>
  <si>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</si>
  <si>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</si>
  <si>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</si>
  <si>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</si>
  <si>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</si>
  <si>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</si>
  <si>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</si>
  <si>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</si>
  <si>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</si>
  <si>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</si>
  <si>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</si>
  <si>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</si>
  <si>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</si>
  <si>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</si>
  <si>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</si>
  <si>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</si>
  <si>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</si>
  <si>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</si>
  <si>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</si>
  <si>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</si>
  <si>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</si>
  <si>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</si>
  <si>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</si>
  <si>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</si>
  <si>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</si>
  <si>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</si>
  <si>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</si>
  <si>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</si>
  <si>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</si>
  <si>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</si>
  <si>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</si>
  <si>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</si>
  <si>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</si>
  <si>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</si>
  <si>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</si>
  <si>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</si>
  <si>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</si>
  <si>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</si>
  <si>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</si>
  <si>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</si>
  <si>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</si>
  <si>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</si>
  <si>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</si>
  <si>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</si>
  <si>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</si>
  <si>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</si>
  <si>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</si>
  <si>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</si>
  <si>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</si>
  <si>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</si>
  <si>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</si>
  <si>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</si>
  <si>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</si>
  <si>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</si>
  <si>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</si>
  <si>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</si>
  <si>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</si>
  <si>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</si>
  <si>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</si>
  <si>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</si>
  <si>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</si>
  <si>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</si>
  <si>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</si>
  <si>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</si>
  <si>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</si>
  <si>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</si>
  <si>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</si>
  <si>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</si>
  <si>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</si>
  <si>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</si>
  <si>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</si>
  <si>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</si>
  <si>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</si>
  <si>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</si>
  <si>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</si>
  <si>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</si>
  <si>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</si>
  <si>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</si>
  <si>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</si>
  <si>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</si>
  <si>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</si>
  <si>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</si>
  <si>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</si>
  <si>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</si>
  <si>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</si>
  <si>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</si>
  <si>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</si>
  <si>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</si>
  <si>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</si>
  <si>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</si>
  <si>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</si>
  <si>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</si>
  <si>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</si>
  <si>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</si>
  <si>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</si>
  <si>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</si>
  <si>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</si>
  <si>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</si>
  <si>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</si>
  <si>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</si>
  <si>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</si>
  <si>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</si>
  <si>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</si>
  <si>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</si>
  <si>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</si>
  <si>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</si>
  <si>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</si>
  <si>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</si>
  <si>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</si>
  <si>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</si>
  <si>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</si>
  <si>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</si>
  <si>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</si>
  <si>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</si>
  <si>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</si>
  <si>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</si>
  <si>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</si>
  <si>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</si>
  <si>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</si>
  <si>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</si>
  <si>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</si>
  <si>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</si>
  <si>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</si>
  <si>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</si>
  <si>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</si>
  <si>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</si>
  <si>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</si>
  <si>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</si>
  <si>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</si>
  <si>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</si>
  <si>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</si>
  <si>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</si>
  <si>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</si>
  <si>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</si>
  <si>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</si>
  <si>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</si>
  <si>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</si>
  <si>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</si>
  <si>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</si>
  <si>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</si>
  <si>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</si>
  <si>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</si>
  <si>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</si>
  <si>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</si>
  <si>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</si>
  <si>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</si>
  <si>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</si>
  <si>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</si>
  <si>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</si>
  <si>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</si>
  <si>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</si>
  <si>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</si>
  <si>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</si>
  <si>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</si>
  <si>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</si>
  <si>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</si>
  <si>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</si>
  <si>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</si>
  <si>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</si>
  <si>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</si>
  <si>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</si>
  <si>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</si>
  <si>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</si>
  <si>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</si>
  <si>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</si>
  <si>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</si>
  <si>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</si>
  <si>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</si>
  <si>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</si>
  <si>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</si>
  <si>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</si>
  <si>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</si>
  <si>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</si>
  <si>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</si>
  <si>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</si>
  <si>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</si>
  <si>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</si>
  <si>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</si>
  <si>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</si>
  <si>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</si>
  <si>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</si>
  <si>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</si>
  <si>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</si>
  <si>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</si>
  <si>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</si>
  <si>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</si>
  <si>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</si>
  <si>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</si>
  <si>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</si>
  <si>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</si>
  <si>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</si>
  <si>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</si>
  <si>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</si>
  <si>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</si>
  <si>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</si>
  <si>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</si>
  <si>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</si>
  <si>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</si>
  <si>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</si>
  <si>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</si>
  <si>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</si>
  <si>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</si>
  <si>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</si>
  <si>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</si>
  <si>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</si>
  <si>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</si>
  <si>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</si>
  <si>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</si>
  <si>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</si>
  <si>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</si>
  <si>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</si>
  <si>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</si>
  <si>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</si>
  <si>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</si>
  <si>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</si>
  <si>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</si>
  <si>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</si>
  <si>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</si>
  <si>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</si>
  <si>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</si>
  <si>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</si>
  <si>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</si>
  <si>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</si>
  <si>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</si>
  <si>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</si>
  <si>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</si>
  <si>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</si>
  <si>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</si>
  <si>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</si>
  <si>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</si>
  <si>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</si>
  <si>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</si>
  <si>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</si>
  <si>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</si>
  <si>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</si>
  <si>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</si>
  <si>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</si>
  <si>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</si>
  <si>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</si>
  <si>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</si>
  <si>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</si>
  <si>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</si>
  <si>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</si>
  <si>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</si>
  <si>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</si>
  <si>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</si>
  <si>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</si>
  <si>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</si>
  <si>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</si>
  <si>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</si>
  <si>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</si>
  <si>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</si>
  <si>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</si>
  <si>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</si>
  <si>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</si>
  <si>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</si>
  <si>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</si>
  <si>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</si>
  <si>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</si>
  <si>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</si>
  <si>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</si>
  <si>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</si>
  <si>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</si>
  <si>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</si>
  <si>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</si>
  <si>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</si>
  <si>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</si>
  <si>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</si>
  <si>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</si>
  <si>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</si>
  <si>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</si>
  <si>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</si>
  <si>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</si>
  <si>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</si>
  <si>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</si>
  <si>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</si>
  <si>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</si>
  <si>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</si>
  <si>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</si>
  <si>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</si>
  <si>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</si>
  <si>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</si>
  <si>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</si>
  <si>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</si>
  <si>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</si>
  <si>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</si>
  <si>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</si>
  <si>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</si>
  <si>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</si>
  <si>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</si>
  <si>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</si>
  <si>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</si>
  <si>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</si>
  <si>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</si>
  <si>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</si>
  <si>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</si>
  <si>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</si>
  <si>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</si>
  <si>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</si>
  <si>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</si>
  <si>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</si>
  <si>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</si>
  <si>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</si>
  <si>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</si>
  <si>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</si>
  <si>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</si>
  <si>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</si>
  <si>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</si>
  <si>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</si>
  <si>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</si>
  <si>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</si>
  <si>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</si>
  <si>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</si>
  <si>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</si>
  <si>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</si>
  <si>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</si>
  <si>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</si>
  <si>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</si>
  <si>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</si>
  <si>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</si>
  <si>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</si>
  <si>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</si>
  <si>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</si>
  <si>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</si>
  <si>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</si>
  <si>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</si>
  <si>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</si>
  <si>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</si>
  <si>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</si>
  <si>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</si>
  <si>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</si>
  <si>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</si>
  <si>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</si>
  <si>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</si>
  <si>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</si>
  <si>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</si>
  <si>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</si>
  <si>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</si>
  <si>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</si>
  <si>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</si>
  <si>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</si>
  <si>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</si>
  <si>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</si>
  <si>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</si>
  <si>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</si>
  <si>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</si>
  <si>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</si>
  <si>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</si>
  <si>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</si>
  <si>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</si>
  <si>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</si>
  <si>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</si>
  <si>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</si>
  <si>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</si>
  <si>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</si>
  <si>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</si>
  <si>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</si>
  <si>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</si>
  <si>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</si>
  <si>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</si>
  <si>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</si>
  <si>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</si>
  <si>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</si>
  <si>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</si>
  <si>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</si>
  <si>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</si>
  <si>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</si>
  <si>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</si>
  <si>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</si>
  <si>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</si>
  <si>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</si>
  <si>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</si>
  <si>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</si>
  <si>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</si>
  <si>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</si>
  <si>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</si>
  <si>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</si>
  <si>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</si>
  <si>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</si>
  <si>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</si>
  <si>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</si>
  <si>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</si>
  <si>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</si>
  <si>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</si>
  <si>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</si>
  <si>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</si>
  <si>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</si>
  <si>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</si>
  <si>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</si>
  <si>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</si>
  <si>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</si>
  <si>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</si>
  <si>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</si>
  <si>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</si>
  <si>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</si>
  <si>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</si>
  <si>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</si>
  <si>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</si>
  <si>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</si>
  <si>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</si>
  <si>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</si>
  <si>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</si>
  <si>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</si>
  <si>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</si>
  <si>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</si>
  <si>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</si>
  <si>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</si>
  <si>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</si>
  <si>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</si>
  <si>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</si>
  <si>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</si>
  <si>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</si>
  <si>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</si>
  <si>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</si>
  <si>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</si>
  <si>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</si>
  <si>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</si>
  <si>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</si>
  <si>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</si>
  <si>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</si>
  <si>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</si>
  <si>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</si>
  <si>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</si>
  <si>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</si>
  <si>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</si>
  <si>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</si>
  <si>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</si>
  <si>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</si>
  <si>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</si>
  <si>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</si>
  <si>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</si>
  <si>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</si>
  <si>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</si>
  <si>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</si>
  <si>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</si>
  <si>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</si>
  <si>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</si>
  <si>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</si>
  <si>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</si>
  <si>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</si>
  <si>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</si>
  <si>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</si>
  <si>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</si>
  <si>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</si>
  <si>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</si>
  <si>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</si>
  <si>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</si>
  <si>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</si>
  <si>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</si>
  <si>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</si>
  <si>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</si>
  <si>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</si>
  <si>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</si>
  <si>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</si>
  <si>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</si>
  <si>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</si>
  <si>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</si>
  <si>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</si>
  <si>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</si>
  <si>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</si>
  <si>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</si>
  <si>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</si>
  <si>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</si>
  <si>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</si>
  <si>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</si>
  <si>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</si>
  <si>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</si>
  <si>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</si>
  <si>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</si>
  <si>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</si>
  <si>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</si>
  <si>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</si>
  <si>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</si>
  <si>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</si>
  <si>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</si>
  <si>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</si>
  <si>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</si>
  <si>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</si>
  <si>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</si>
  <si>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</si>
  <si>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</si>
  <si>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</si>
  <si>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</si>
  <si>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</si>
  <si>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</si>
  <si>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</si>
  <si>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</si>
  <si>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</si>
  <si>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</si>
  <si>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</si>
  <si>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</si>
  <si>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</si>
  <si>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</si>
  <si>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</si>
  <si>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</si>
  <si>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</si>
  <si>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</si>
  <si>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</si>
  <si>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</si>
  <si>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</si>
  <si>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</si>
  <si>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</si>
  <si>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</si>
  <si>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</si>
  <si>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</si>
  <si>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</si>
  <si>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</si>
  <si>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</si>
  <si>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</si>
  <si>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</si>
  <si>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</si>
  <si>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</si>
  <si>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</si>
  <si>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</si>
  <si>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</si>
  <si>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</si>
  <si>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</si>
  <si>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</si>
  <si>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</si>
  <si>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</si>
  <si>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</si>
  <si>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</si>
  <si>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</si>
  <si>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</si>
  <si>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</si>
  <si>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</si>
  <si>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</si>
  <si>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</si>
  <si>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</si>
  <si>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</si>
  <si>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</si>
  <si>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</si>
  <si>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</si>
  <si>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</si>
  <si>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</si>
  <si>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</si>
  <si>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</si>
  <si>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</si>
  <si>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</si>
  <si>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</si>
  <si>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</si>
  <si>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</si>
  <si>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</si>
  <si>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</si>
  <si>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</si>
  <si>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</si>
  <si>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</si>
  <si>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</si>
  <si>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</si>
  <si>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</si>
  <si>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</si>
  <si>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</si>
  <si>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</si>
  <si>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</si>
  <si>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</si>
  <si>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</si>
  <si>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</si>
  <si>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</si>
  <si>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</si>
  <si>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</si>
  <si>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</si>
  <si>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</si>
  <si>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</si>
  <si>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</si>
  <si>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</si>
  <si>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</si>
  <si>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</si>
  <si>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</si>
  <si>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</si>
  <si>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</si>
  <si>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</si>
  <si>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</si>
  <si>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</si>
  <si>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</si>
  <si>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</si>
  <si>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</si>
  <si>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</si>
  <si>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</si>
  <si>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</si>
  <si>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</si>
  <si>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</si>
  <si>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</si>
  <si>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</si>
  <si>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</si>
  <si>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</si>
  <si>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</si>
  <si>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</si>
  <si>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</si>
  <si>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</si>
  <si>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</si>
  <si>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</si>
  <si>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</si>
  <si>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</si>
  <si>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</si>
  <si>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</si>
  <si>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</si>
  <si>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</si>
  <si>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</si>
  <si>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</si>
  <si>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</si>
  <si>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</si>
  <si>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</si>
  <si>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</si>
  <si>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</si>
  <si>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</si>
  <si>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</si>
  <si>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</si>
  <si>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</si>
  <si>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</si>
  <si>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</si>
  <si>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</si>
  <si>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</si>
  <si>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</si>
  <si>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</si>
  <si>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</si>
  <si>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</si>
  <si>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</si>
  <si>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</si>
  <si>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</si>
  <si>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</si>
  <si>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</si>
  <si>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</si>
  <si>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</si>
  <si>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</si>
  <si>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</si>
  <si>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</si>
  <si>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</si>
  <si>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</si>
  <si>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</si>
  <si>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</si>
  <si>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</si>
  <si>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</si>
  <si>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</si>
  <si>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</si>
  <si>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</si>
  <si>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</si>
  <si>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</si>
  <si>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</si>
  <si>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</si>
  <si>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</si>
  <si>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</si>
  <si>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</si>
  <si>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</si>
  <si>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</si>
  <si>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</si>
  <si>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</si>
  <si>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</si>
  <si>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</si>
  <si>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</si>
  <si>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</si>
  <si>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</si>
  <si>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</si>
  <si>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</si>
  <si>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</si>
  <si>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</si>
  <si>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</si>
  <si>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</si>
  <si>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</si>
  <si>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</si>
  <si>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</si>
  <si>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</si>
  <si>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</si>
  <si>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</si>
  <si>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</si>
  <si>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</si>
  <si>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</si>
  <si>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</si>
  <si>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</si>
  <si>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</si>
  <si>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</si>
  <si>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</si>
  <si>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</si>
  <si>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</si>
  <si>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</si>
  <si>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</si>
  <si>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</si>
  <si>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</si>
  <si>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</si>
  <si>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</si>
  <si>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</si>
  <si>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</si>
  <si>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</si>
  <si>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</si>
  <si>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</si>
  <si>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</si>
  <si>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</si>
  <si>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</si>
  <si>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</si>
  <si>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</si>
  <si>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</si>
  <si>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</si>
  <si>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</si>
  <si>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</si>
  <si>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</si>
  <si>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</si>
  <si>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</si>
  <si>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</si>
  <si>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</si>
  <si>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</si>
  <si>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</si>
  <si>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</si>
  <si>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</si>
  <si>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</si>
  <si>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</si>
  <si>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</si>
  <si>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</si>
  <si>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</si>
  <si>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</si>
  <si>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</si>
  <si>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</si>
  <si>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</si>
  <si>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</si>
  <si>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</si>
  <si>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</si>
  <si>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</si>
  <si>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</si>
  <si>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</si>
  <si>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</si>
  <si>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</si>
  <si>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</si>
  <si>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</si>
  <si>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</si>
  <si>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</si>
  <si>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</si>
  <si>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</si>
  <si>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</si>
  <si>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</si>
  <si>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</si>
  <si>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</si>
  <si>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</si>
  <si>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</si>
  <si>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</si>
  <si>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</si>
  <si>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</si>
  <si>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</si>
  <si>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</si>
  <si>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</si>
  <si>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</si>
  <si>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</si>
  <si>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</si>
  <si>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</si>
  <si>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</si>
  <si>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</si>
  <si>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</si>
  <si>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</si>
  <si>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</si>
  <si>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</si>
  <si>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</si>
  <si>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</si>
  <si>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</si>
  <si>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</si>
  <si>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</si>
  <si>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</si>
  <si>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</si>
  <si>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</si>
  <si>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</si>
  <si>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</si>
  <si>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</si>
  <si>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</si>
  <si>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</si>
  <si>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</si>
  <si>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</si>
  <si>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</si>
  <si>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</si>
  <si>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</si>
  <si>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</si>
  <si>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</si>
  <si>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</si>
  <si>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</si>
  <si>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</si>
  <si>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</si>
  <si>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</si>
  <si>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</si>
  <si>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</si>
  <si>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</si>
  <si>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</si>
  <si>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</si>
  <si>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</si>
  <si>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</si>
  <si>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</si>
  <si>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</si>
  <si>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</si>
  <si>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</si>
  <si>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</si>
  <si>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</si>
  <si>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</si>
  <si>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</si>
  <si>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</si>
  <si>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</si>
  <si>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</si>
  <si>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</si>
  <si>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</si>
  <si>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</si>
  <si>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</si>
  <si>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</si>
  <si>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</si>
  <si>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</si>
  <si>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</si>
  <si>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</si>
  <si>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</si>
  <si>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</si>
  <si>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</si>
  <si>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</si>
  <si>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</si>
  <si>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</si>
  <si>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</si>
  <si>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</si>
  <si>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</si>
  <si>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</si>
  <si>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</si>
  <si>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</si>
  <si>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</si>
  <si>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</si>
  <si>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</si>
  <si>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</si>
  <si>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</si>
  <si>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</si>
  <si>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</si>
  <si>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</si>
  <si>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</si>
  <si>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</si>
  <si>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</si>
  <si>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</si>
  <si>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</si>
  <si>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</si>
  <si>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</si>
  <si>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</si>
  <si>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</si>
  <si>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</si>
  <si>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</si>
  <si>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</si>
  <si>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</si>
  <si>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</si>
  <si>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</si>
  <si>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</si>
  <si>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</si>
  <si>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</si>
  <si>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</si>
  <si>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</si>
  <si>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</si>
  <si>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</si>
  <si>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</si>
  <si>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</si>
  <si>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</si>
  <si>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</si>
  <si>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</si>
  <si>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</si>
  <si>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</si>
  <si>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</si>
  <si>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</si>
  <si>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</si>
  <si>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</si>
  <si>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</si>
  <si>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</si>
  <si>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</si>
  <si>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</si>
  <si>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</si>
  <si>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</si>
  <si>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</si>
  <si>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</si>
  <si>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</si>
  <si>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</si>
  <si>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</si>
  <si>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</si>
  <si>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</si>
  <si>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</si>
  <si>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</si>
  <si>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</si>
  <si>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</si>
  <si>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</si>
  <si>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</si>
  <si>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</si>
  <si>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</si>
  <si>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</si>
  <si>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</si>
  <si>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</si>
  <si>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</si>
  <si>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</si>
  <si>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</si>
  <si>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</si>
  <si>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</si>
  <si>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</si>
  <si>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</si>
  <si>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</si>
  <si>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</si>
  <si>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</si>
  <si>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</si>
  <si>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</si>
  <si>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</si>
  <si>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</si>
  <si>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</si>
  <si>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</si>
  <si>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</si>
  <si>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</si>
  <si>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</si>
  <si>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</si>
  <si>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</si>
  <si>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</si>
  <si>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</si>
  <si>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</si>
  <si>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</si>
  <si>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</si>
  <si>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</si>
  <si>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</si>
  <si>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</si>
  <si>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</si>
  <si>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</si>
  <si>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</si>
  <si>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</si>
  <si>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</si>
  <si>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</si>
  <si>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</si>
  <si>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</si>
  <si>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</si>
  <si>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</si>
  <si>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</si>
  <si>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</si>
  <si>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</si>
  <si>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</si>
  <si>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</si>
  <si>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</si>
  <si>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</si>
  <si>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</si>
  <si>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</si>
  <si>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</si>
  <si>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</si>
  <si>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</si>
  <si>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</si>
  <si>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</si>
  <si>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</si>
  <si>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</si>
  <si>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</si>
  <si>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</si>
  <si>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</si>
  <si>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</si>
  <si>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</si>
  <si>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</si>
  <si>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</si>
  <si>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</si>
  <si>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</si>
  <si>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</si>
  <si>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</si>
  <si>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</si>
  <si>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</si>
  <si>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</si>
  <si>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</si>
  <si>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</si>
  <si>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</si>
  <si>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</si>
  <si>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</si>
  <si>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</si>
  <si>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</si>
  <si>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</si>
  <si>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</si>
  <si>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</si>
  <si>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</si>
  <si>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</si>
  <si>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</si>
  <si>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</si>
  <si>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</si>
  <si>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</si>
  <si>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</si>
  <si>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</si>
  <si>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</si>
  <si>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</si>
  <si>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</si>
  <si>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</si>
  <si>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</si>
  <si>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</si>
  <si>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</si>
  <si>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</si>
  <si>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</si>
  <si>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</si>
  <si>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</si>
  <si>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</si>
  <si>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</si>
  <si>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</si>
  <si>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</si>
  <si>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</si>
  <si>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</si>
  <si>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</si>
  <si>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</si>
  <si>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</si>
  <si>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</si>
  <si>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</si>
  <si>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</si>
  <si>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</si>
  <si>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</si>
  <si>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</si>
  <si>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</si>
  <si>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</si>
  <si>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</si>
  <si>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</si>
  <si>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</si>
  <si>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</si>
  <si>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</si>
  <si>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</si>
  <si>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</si>
  <si>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</si>
  <si>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</si>
  <si>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</si>
  <si>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</si>
  <si>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</si>
  <si>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</si>
  <si>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</si>
  <si>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</si>
  <si>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</si>
  <si>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</si>
  <si>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</si>
  <si>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</si>
  <si>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</si>
  <si>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</si>
  <si>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</si>
  <si>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</si>
  <si>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</si>
  <si>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</si>
  <si>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</si>
  <si>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</si>
  <si>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</si>
  <si>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</si>
  <si>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</si>
  <si>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</si>
  <si>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</si>
  <si>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</si>
  <si>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</si>
  <si>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</si>
  <si>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</si>
  <si>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</si>
  <si>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</si>
  <si>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</si>
  <si>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</si>
  <si>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</si>
  <si>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</si>
  <si>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</si>
  <si>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</si>
  <si>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</si>
  <si>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</si>
  <si>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</si>
  <si>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</si>
  <si>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</si>
  <si>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</si>
  <si>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</si>
  <si>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</si>
  <si>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</si>
  <si>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</si>
  <si>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</si>
  <si>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</si>
  <si>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</si>
  <si>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</si>
  <si>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</si>
  <si>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</si>
  <si>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</si>
  <si>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</si>
  <si>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</si>
  <si>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</si>
  <si>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</si>
  <si>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</si>
  <si>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</si>
  <si>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</si>
  <si>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</si>
  <si>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</si>
  <si>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</si>
  <si>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</si>
  <si>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</si>
  <si>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</si>
  <si>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</si>
  <si>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</si>
  <si>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</si>
  <si>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</si>
  <si>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</si>
  <si>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</si>
  <si>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</si>
  <si>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</si>
  <si>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</si>
  <si>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</si>
  <si>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</si>
  <si>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</si>
  <si>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</si>
  <si>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</si>
  <si>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</si>
  <si>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</si>
  <si>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</si>
  <si>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</si>
  <si>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</si>
  <si>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</si>
  <si>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</si>
  <si>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</si>
  <si>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</si>
  <si>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</si>
  <si>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</si>
  <si>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</si>
  <si>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</si>
  <si>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</si>
  <si>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</si>
  <si>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</si>
  <si>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</si>
  <si>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</si>
  <si>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</si>
  <si>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</si>
  <si>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</si>
  <si>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</si>
  <si>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</si>
  <si>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</si>
  <si>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</si>
  <si>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</si>
  <si>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</si>
  <si>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</si>
  <si>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</si>
  <si>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</si>
  <si>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</si>
  <si>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</si>
  <si>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</si>
  <si>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</si>
  <si>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</si>
  <si>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</si>
  <si>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</si>
  <si>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</si>
  <si>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</si>
  <si>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</si>
  <si>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</si>
  <si>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</si>
  <si>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</si>
  <si>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</si>
  <si>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</si>
  <si>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</si>
  <si>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</si>
  <si>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</si>
  <si>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</si>
  <si>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</si>
  <si>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</si>
  <si>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</si>
  <si>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</si>
  <si>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</si>
  <si>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</si>
  <si>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</si>
  <si>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</si>
  <si>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</si>
  <si>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</si>
  <si>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</si>
  <si>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</si>
  <si>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</si>
  <si>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</si>
  <si>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</si>
  <si>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</si>
  <si>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</si>
  <si>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</si>
  <si>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</si>
  <si>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</si>
  <si>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</si>
  <si>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</si>
  <si>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</si>
  <si>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</si>
  <si>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</si>
  <si>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</si>
  <si>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</si>
  <si>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</si>
  <si>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</si>
  <si>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</si>
  <si>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</si>
  <si>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</si>
  <si>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</si>
  <si>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</si>
  <si>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</si>
  <si>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</si>
  <si>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</si>
  <si>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</si>
  <si>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</si>
  <si>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</si>
  <si>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</si>
  <si>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</si>
  <si>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</si>
  <si>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</si>
  <si>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</si>
  <si>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</si>
  <si>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</si>
  <si>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</si>
  <si>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</si>
  <si>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</si>
  <si>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</si>
  <si>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</si>
  <si>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</si>
  <si>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</si>
  <si>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</si>
  <si>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</si>
  <si>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</si>
  <si>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</si>
  <si>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</si>
  <si>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</si>
  <si>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</si>
  <si>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</si>
  <si>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</si>
  <si>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</si>
  <si>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</si>
  <si>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</si>
  <si>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</si>
  <si>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</si>
  <si>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</si>
  <si>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</si>
  <si>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</si>
  <si>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</si>
  <si>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</si>
  <si>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</si>
  <si>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</si>
  <si>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</si>
  <si>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</si>
  <si>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</si>
  <si>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</si>
  <si>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</si>
  <si>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</si>
  <si>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</si>
  <si>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</si>
  <si>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</si>
  <si>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</si>
  <si>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</si>
  <si>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</si>
  <si>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</si>
  <si>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</si>
  <si>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</si>
  <si>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</si>
  <si>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</si>
  <si>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</si>
  <si>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</si>
  <si>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</si>
  <si>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</si>
  <si>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</si>
  <si>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</si>
  <si>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</si>
  <si>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</si>
  <si>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</si>
  <si>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</si>
  <si>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</si>
  <si>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</si>
  <si>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</si>
  <si>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</si>
  <si>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</si>
  <si>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</si>
  <si>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</si>
  <si>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</si>
  <si>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</si>
  <si>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</si>
  <si>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</si>
  <si>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</si>
  <si>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</si>
  <si>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</si>
  <si>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</si>
  <si>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</si>
  <si>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</si>
  <si>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</si>
  <si>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</si>
  <si>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</si>
  <si>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</si>
  <si>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</si>
  <si>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</si>
  <si>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</si>
  <si>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</si>
  <si>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</si>
  <si>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</si>
  <si>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</si>
  <si>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</si>
  <si>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</si>
  <si>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</si>
  <si>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</si>
  <si>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</si>
  <si>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</si>
  <si>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</si>
  <si>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</si>
  <si>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</si>
  <si>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</si>
  <si>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</si>
  <si>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</si>
  <si>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</si>
  <si>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</si>
  <si>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</si>
  <si>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</si>
  <si>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</si>
  <si>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</si>
  <si>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</si>
  <si>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</si>
  <si>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</si>
  <si>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</si>
  <si>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</si>
  <si>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</si>
  <si>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</si>
  <si>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</si>
  <si>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</si>
  <si>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</si>
  <si>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</si>
  <si>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</si>
  <si>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</si>
  <si>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</si>
  <si>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</si>
  <si>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</si>
  <si>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</si>
  <si>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</si>
  <si>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</si>
  <si>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</si>
  <si>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</si>
  <si>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</si>
  <si>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</si>
  <si>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</si>
  <si>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</si>
  <si>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</si>
  <si>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</si>
  <si>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</si>
  <si>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</si>
  <si>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</si>
  <si>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</si>
  <si>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</si>
  <si>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</si>
  <si>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</si>
  <si>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</si>
  <si>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</si>
  <si>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</si>
  <si>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</si>
  <si>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</si>
  <si>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</si>
  <si>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</si>
  <si>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</si>
  <si>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</si>
  <si>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</si>
  <si>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</si>
  <si>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</si>
  <si>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</si>
  <si>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</si>
  <si>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</si>
  <si>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</si>
  <si>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</si>
  <si>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</si>
  <si>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</si>
  <si>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</si>
  <si>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</si>
  <si>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</si>
  <si>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</si>
  <si>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</si>
  <si>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</si>
  <si>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</si>
  <si>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</si>
  <si>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</si>
  <si>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</si>
  <si>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</si>
  <si>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</si>
  <si>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</si>
  <si>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</si>
  <si>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</si>
  <si>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</si>
  <si>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</si>
  <si>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</si>
  <si>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</si>
  <si>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</si>
  <si>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</si>
  <si>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</si>
  <si>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</si>
  <si>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</si>
  <si>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</si>
  <si>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</si>
  <si>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</si>
  <si>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</si>
  <si>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</si>
  <si>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</si>
  <si>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</si>
  <si>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</si>
  <si>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</si>
  <si>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</si>
  <si>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</si>
  <si>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</si>
  <si>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</si>
  <si>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</si>
  <si>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</si>
  <si>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</si>
  <si>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</si>
  <si>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</si>
  <si>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</si>
  <si>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</si>
  <si>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</si>
  <si>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</si>
  <si>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</si>
  <si>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</si>
  <si>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</si>
  <si>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</si>
  <si>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</si>
  <si>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</si>
  <si>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</si>
  <si>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</si>
  <si>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</si>
  <si>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</si>
  <si>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</si>
  <si>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</si>
  <si>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</si>
  <si>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</si>
  <si>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</si>
  <si>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</si>
  <si>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</si>
  <si>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</si>
  <si>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</si>
  <si>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</si>
  <si>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</si>
  <si>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</si>
  <si>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</si>
  <si>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</si>
  <si>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</si>
  <si>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</si>
  <si>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</si>
  <si>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</si>
  <si>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</si>
  <si>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</si>
  <si>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</si>
  <si>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</si>
  <si>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</si>
  <si>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</si>
  <si>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</si>
  <si>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</si>
  <si>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</si>
  <si>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</si>
  <si>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</si>
  <si>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</si>
  <si>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</si>
  <si>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</si>
  <si>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</si>
  <si>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</si>
  <si>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</si>
  <si>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</si>
  <si>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</si>
  <si>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</si>
  <si>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</si>
  <si>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</si>
  <si>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</si>
  <si>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</si>
  <si>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</si>
  <si>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</si>
  <si>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</si>
  <si>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</si>
  <si>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</si>
  <si>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</si>
  <si>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</si>
  <si>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</si>
  <si>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</si>
  <si>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</si>
  <si>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</si>
  <si>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</si>
  <si>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</si>
  <si>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</si>
  <si>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</si>
  <si>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</si>
  <si>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</si>
  <si>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</si>
  <si>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</si>
  <si>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</si>
  <si>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</si>
  <si>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</si>
  <si>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</si>
  <si>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</si>
  <si>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</si>
  <si>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</si>
  <si>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</si>
  <si>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</si>
  <si>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</si>
  <si>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</si>
  <si>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</si>
  <si>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</si>
  <si>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</si>
  <si>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</si>
  <si>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</si>
  <si>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</si>
  <si>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</si>
  <si>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</si>
  <si>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</si>
  <si>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</si>
  <si>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</si>
  <si>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</si>
  <si>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</si>
  <si>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</si>
  <si>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</si>
  <si>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</si>
  <si>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</si>
  <si>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</si>
  <si>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</si>
  <si>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</si>
  <si>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</si>
  <si>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</si>
  <si>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</si>
  <si>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</si>
  <si>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</si>
  <si>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</si>
  <si>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</si>
  <si>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</si>
  <si>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</si>
  <si>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</si>
  <si>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</si>
  <si>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</si>
  <si>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</si>
  <si>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</si>
  <si>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</si>
  <si>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</si>
  <si>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</si>
  <si>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</si>
  <si>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</si>
  <si>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</si>
  <si>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</si>
  <si>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</si>
  <si>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</si>
  <si>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</si>
  <si>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</si>
  <si>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</si>
  <si>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</si>
  <si>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</si>
  <si>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</si>
  <si>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</si>
  <si>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</si>
  <si>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</si>
  <si>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</si>
  <si>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</si>
  <si>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</si>
  <si>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</si>
  <si>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</si>
  <si>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</si>
  <si>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</si>
  <si>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</si>
  <si>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</si>
  <si>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</si>
  <si>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</si>
  <si>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</si>
  <si>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</si>
  <si>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</si>
  <si>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</si>
  <si>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</si>
  <si>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</si>
  <si>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</si>
  <si>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</si>
  <si>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</si>
  <si>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</si>
  <si>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</si>
  <si>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</si>
  <si>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</si>
  <si>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</si>
  <si>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</si>
  <si>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</si>
  <si>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</si>
  <si>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</si>
  <si>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</si>
  <si>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</si>
  <si>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</si>
  <si>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</si>
  <si>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</si>
  <si>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</si>
  <si>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</si>
  <si>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</si>
  <si>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</si>
  <si>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</si>
  <si>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</si>
  <si>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</si>
  <si>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</si>
  <si>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</si>
  <si>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</si>
  <si>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</si>
  <si>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</si>
  <si>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</si>
  <si>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</si>
  <si>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</si>
  <si>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</si>
  <si>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</si>
  <si>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</si>
  <si>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</si>
  <si>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</si>
  <si>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</si>
  <si>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</si>
  <si>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</si>
  <si>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</si>
  <si>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</si>
  <si>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</si>
  <si>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</si>
  <si>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</si>
  <si>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</si>
  <si>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</si>
  <si>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</si>
  <si>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</si>
  <si>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</si>
  <si>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</si>
  <si>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</si>
  <si>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</si>
  <si>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</si>
  <si>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</si>
  <si>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</si>
  <si>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</si>
  <si>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</si>
  <si>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</si>
  <si>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</si>
  <si>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</si>
  <si>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</si>
  <si>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</si>
  <si>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</si>
  <si>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</si>
  <si>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</si>
  <si>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</si>
  <si>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</si>
  <si>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</si>
  <si>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</si>
  <si>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</si>
  <si>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</si>
  <si>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</si>
  <si>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</si>
  <si>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</si>
  <si>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</si>
  <si>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</si>
  <si>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</si>
  <si>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</si>
  <si>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</si>
  <si>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</si>
  <si>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</si>
  <si>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</si>
  <si>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</si>
  <si>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</si>
  <si>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</si>
  <si>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</si>
  <si>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</si>
  <si>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</si>
  <si>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</si>
  <si>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</si>
  <si>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</si>
  <si>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</si>
  <si>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</si>
  <si>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</si>
  <si>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</si>
  <si>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</si>
  <si>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</si>
  <si>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</si>
  <si>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</si>
  <si>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</si>
  <si>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</si>
  <si>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</si>
  <si>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</si>
  <si>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</si>
  <si>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</si>
  <si>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</si>
  <si>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</si>
  <si>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</si>
  <si>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</si>
  <si>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</si>
  <si>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</si>
  <si>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</si>
  <si>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</si>
  <si>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</si>
  <si>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</si>
  <si>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</si>
  <si>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</si>
  <si>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</si>
  <si>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</si>
  <si>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</si>
  <si>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</si>
  <si>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</si>
  <si>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</si>
  <si>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</si>
  <si>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</si>
  <si>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</si>
  <si>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</si>
  <si>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</si>
  <si>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</si>
  <si>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</si>
  <si>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</si>
  <si>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</si>
  <si>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</si>
  <si>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</si>
  <si>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</si>
  <si>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</si>
  <si>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</si>
  <si>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</si>
  <si>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</si>
  <si>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</si>
  <si>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</si>
  <si>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</si>
  <si>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</si>
  <si>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</si>
  <si>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</si>
  <si>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</si>
  <si>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</si>
  <si>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</si>
  <si>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</si>
  <si>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</si>
  <si>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</si>
  <si>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</si>
  <si>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</si>
  <si>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</si>
  <si>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</si>
  <si>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</si>
  <si>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</si>
  <si>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</si>
  <si>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</si>
  <si>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</si>
  <si>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</si>
  <si>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</si>
  <si>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</si>
  <si>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</si>
  <si>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</si>
  <si>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</si>
  <si>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</si>
  <si>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</si>
  <si>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</si>
  <si>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</si>
  <si>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</si>
  <si>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</si>
  <si>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</si>
  <si>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</si>
  <si>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</si>
  <si>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</si>
  <si>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</si>
  <si>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</si>
  <si>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</si>
  <si>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</si>
  <si>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</si>
  <si>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</si>
  <si>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</si>
  <si>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</si>
  <si>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</si>
  <si>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</si>
  <si>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</si>
  <si>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</si>
  <si>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</si>
  <si>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</si>
  <si>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</si>
  <si>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</si>
  <si>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</si>
  <si>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</si>
  <si>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</si>
  <si>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</si>
  <si>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</si>
  <si>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</si>
  <si>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</si>
  <si>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</si>
  <si>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</si>
  <si>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</si>
  <si>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</si>
  <si>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</si>
  <si>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</si>
  <si>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</si>
  <si>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</si>
  <si>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</si>
  <si>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</si>
  <si>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</si>
  <si>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</si>
  <si>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</si>
  <si>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</si>
  <si>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</si>
  <si>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</si>
  <si>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</si>
  <si>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</si>
  <si>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</si>
  <si>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</si>
  <si>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</si>
  <si>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</si>
  <si>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</si>
  <si>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</si>
  <si>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</si>
  <si>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</si>
  <si>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</si>
  <si>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</si>
  <si>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</si>
  <si>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</si>
  <si>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</si>
  <si>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</si>
  <si>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</si>
  <si>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</si>
  <si>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</si>
  <si>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</si>
  <si>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</si>
  <si>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</si>
  <si>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</si>
  <si>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</si>
  <si>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</si>
  <si>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</si>
  <si>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</si>
  <si>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</si>
  <si>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</si>
  <si>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</si>
  <si>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</si>
  <si>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</si>
  <si>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</si>
  <si>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</si>
  <si>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</si>
  <si>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</si>
  <si>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</si>
  <si>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</si>
  <si>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</si>
  <si>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</si>
  <si>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</si>
  <si>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</si>
  <si>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</si>
  <si>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</si>
  <si>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</si>
  <si>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</si>
  <si>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</si>
  <si>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</si>
  <si>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</si>
  <si>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</si>
  <si>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</si>
  <si>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</si>
  <si>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</si>
  <si>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</si>
  <si>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</si>
  <si>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</si>
  <si>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</si>
  <si>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</si>
  <si>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</si>
  <si>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</si>
  <si>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</si>
  <si>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</si>
  <si>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</si>
  <si>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</si>
  <si>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</si>
  <si>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</si>
  <si>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</si>
  <si>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</si>
  <si>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</si>
  <si>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</si>
  <si>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</si>
  <si>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</si>
  <si>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</si>
  <si>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</si>
  <si>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</si>
  <si>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</si>
  <si>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</si>
  <si>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</si>
  <si>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</si>
  <si>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</si>
  <si>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</si>
  <si>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</si>
  <si>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</si>
  <si>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</si>
  <si>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</si>
  <si>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</si>
  <si>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</si>
  <si>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</si>
  <si>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</si>
  <si>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</si>
  <si>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</si>
  <si>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</si>
  <si>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</si>
  <si>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</si>
  <si>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</si>
  <si>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</si>
  <si>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</si>
  <si>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</si>
  <si>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</si>
  <si>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</si>
  <si>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</si>
  <si>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</si>
  <si>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</si>
  <si>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</si>
  <si>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</si>
  <si>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</si>
  <si>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</si>
  <si>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</si>
  <si>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</si>
  <si>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</si>
  <si>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</si>
  <si>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</si>
  <si>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</si>
  <si>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</si>
  <si>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</si>
  <si>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</si>
  <si>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</si>
  <si>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</si>
  <si>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</si>
  <si>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</si>
  <si>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</si>
  <si>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</si>
  <si>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</si>
  <si>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</si>
  <si>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</si>
  <si>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</si>
  <si>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</si>
  <si>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</si>
  <si>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</si>
  <si>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</si>
  <si>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</si>
  <si>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</si>
  <si>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</si>
  <si>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</si>
  <si>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</si>
  <si>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</si>
  <si>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</si>
  <si>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</si>
  <si>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</si>
  <si>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</si>
  <si>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</si>
  <si>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</si>
  <si>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</si>
  <si>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</si>
  <si>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</si>
  <si>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</si>
  <si>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</si>
  <si>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</si>
  <si>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</si>
  <si>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</si>
  <si>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</si>
  <si>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</si>
  <si>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</si>
  <si>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</si>
  <si>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</si>
  <si>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</si>
  <si>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</si>
  <si>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</si>
  <si>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</si>
  <si>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</si>
  <si>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</si>
  <si>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</si>
  <si>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</si>
  <si>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</si>
  <si>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</si>
  <si>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</si>
  <si>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</si>
  <si>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</si>
  <si>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</si>
  <si>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</si>
  <si>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</si>
  <si>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</si>
  <si>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</si>
  <si>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</si>
  <si>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</si>
  <si>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</si>
  <si>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</si>
  <si>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</si>
  <si>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</si>
  <si>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</si>
  <si>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</si>
  <si>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</si>
  <si>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</si>
  <si>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</si>
  <si>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</si>
  <si>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</si>
  <si>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</si>
  <si>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</si>
  <si>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</si>
  <si>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</si>
  <si>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</si>
  <si>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</si>
  <si>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</si>
  <si>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</si>
  <si>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</si>
  <si>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</si>
  <si>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</si>
  <si>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</si>
  <si>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</si>
  <si>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</si>
  <si>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</si>
  <si>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</si>
  <si>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</si>
  <si>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</si>
  <si>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</si>
  <si>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</si>
  <si>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</si>
  <si>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</si>
  <si>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</si>
  <si>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</si>
  <si>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</si>
  <si>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</si>
  <si>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</si>
  <si>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</si>
  <si>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</si>
  <si>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</si>
  <si>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</si>
  <si>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</si>
  <si>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</si>
  <si>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</si>
  <si>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</si>
  <si>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</si>
  <si>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</si>
  <si>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</si>
  <si>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</si>
  <si>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</si>
  <si>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</si>
  <si>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</si>
  <si>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</si>
  <si>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</si>
  <si>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</si>
  <si>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</si>
  <si>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</si>
  <si>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</si>
  <si>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</si>
  <si>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</si>
  <si>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</si>
  <si>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</si>
  <si>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</si>
  <si>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</si>
  <si>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</si>
  <si>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</si>
  <si>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</si>
  <si>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</si>
  <si>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</si>
  <si>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</si>
  <si>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</si>
  <si>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</si>
  <si>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</si>
  <si>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</si>
  <si>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</si>
  <si>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</si>
  <si>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</si>
  <si>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</si>
  <si>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</si>
  <si>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</si>
  <si>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</si>
  <si>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</si>
  <si>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</si>
  <si>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</si>
  <si>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</si>
  <si>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</si>
  <si>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</si>
  <si>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</si>
  <si>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</si>
  <si>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</si>
  <si>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</si>
  <si>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</si>
  <si>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</si>
  <si>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</si>
  <si>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</si>
  <si>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</si>
  <si>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</si>
  <si>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</si>
  <si>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</si>
  <si>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</si>
  <si>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</si>
  <si>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</si>
  <si>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</si>
  <si>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</si>
  <si>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</si>
  <si>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</si>
  <si>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</si>
  <si>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</si>
  <si>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</si>
  <si>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</si>
  <si>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</si>
  <si>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</si>
  <si>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</si>
  <si>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</si>
  <si>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</si>
  <si>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</si>
  <si>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</si>
  <si>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</si>
  <si>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</si>
  <si>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</si>
  <si>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</si>
  <si>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</si>
  <si>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</si>
  <si>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</si>
  <si>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</si>
  <si>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</si>
  <si>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</si>
  <si>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</si>
  <si>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</si>
  <si>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</si>
  <si>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</si>
  <si>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</si>
  <si>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</si>
  <si>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</si>
  <si>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</si>
  <si>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</si>
  <si>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</si>
  <si>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</si>
  <si>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</si>
  <si>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</si>
  <si>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</si>
  <si>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</si>
  <si>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</si>
  <si>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</si>
  <si>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</si>
  <si>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</si>
  <si>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</si>
  <si>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</si>
  <si>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</si>
  <si>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</si>
  <si>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</si>
  <si>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</si>
  <si>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</si>
  <si>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</si>
  <si>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</si>
  <si>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</si>
  <si>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</si>
  <si>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</si>
  <si>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</si>
  <si>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</si>
  <si>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</si>
  <si>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</si>
  <si>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</si>
  <si>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</si>
  <si>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</si>
  <si>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</si>
  <si>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</si>
  <si>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</si>
  <si>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</si>
  <si>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</si>
  <si>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</si>
  <si>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</si>
  <si>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</si>
  <si>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</si>
  <si>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</si>
  <si>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</si>
  <si>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</si>
  <si>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</si>
  <si>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</si>
  <si>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</si>
  <si>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</si>
  <si>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</si>
  <si>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</si>
  <si>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</si>
  <si>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</si>
  <si>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</si>
  <si>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</si>
  <si>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</si>
  <si>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</si>
  <si>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</si>
  <si>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</si>
  <si>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</si>
  <si>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</si>
  <si>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</si>
  <si>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</si>
  <si>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</si>
  <si>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</si>
  <si>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</si>
  <si>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</si>
  <si>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</si>
  <si>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</si>
  <si>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</si>
  <si>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</si>
  <si>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</si>
  <si>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</si>
  <si>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</si>
  <si>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</si>
  <si>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</si>
  <si>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</si>
  <si>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</si>
  <si>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</si>
  <si>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</si>
  <si>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</si>
  <si>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</si>
  <si>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</si>
  <si>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</si>
  <si>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</si>
  <si>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</si>
  <si>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</si>
  <si>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</si>
  <si>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</si>
  <si>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</si>
  <si>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</si>
  <si>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</si>
  <si>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</si>
  <si>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</si>
  <si>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</si>
  <si>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</si>
  <si>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</si>
  <si>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</si>
  <si>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</si>
  <si>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</si>
  <si>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</si>
  <si>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</si>
  <si>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</si>
  <si>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</si>
  <si>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</si>
  <si>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</si>
  <si>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</si>
  <si>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</si>
  <si>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</si>
  <si>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</si>
  <si>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</si>
  <si>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</si>
  <si>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</si>
  <si>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</si>
  <si>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</si>
  <si>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</si>
  <si>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</si>
  <si>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</si>
  <si>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</si>
  <si>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</si>
  <si>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</si>
  <si>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</si>
  <si>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</si>
  <si>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</si>
  <si>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</si>
  <si>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</si>
  <si>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</si>
  <si>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</si>
  <si>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</si>
  <si>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</si>
  <si>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</si>
  <si>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</si>
  <si>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</si>
  <si>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</si>
  <si>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</si>
  <si>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</si>
  <si>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</si>
  <si>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</si>
  <si>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</si>
  <si>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</si>
  <si>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</si>
  <si>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</si>
  <si>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</si>
  <si>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</si>
  <si>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</si>
  <si>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</si>
  <si>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</si>
  <si>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</si>
  <si>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</si>
  <si>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</si>
  <si>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</si>
  <si>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</si>
  <si>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</si>
  <si>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</si>
  <si>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</si>
  <si>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</si>
  <si>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</si>
  <si>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</si>
  <si>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</si>
  <si>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</si>
  <si>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</si>
  <si>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</si>
  <si>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</si>
  <si>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</si>
  <si>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</si>
  <si>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</si>
  <si>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</si>
  <si>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</si>
  <si>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</si>
  <si>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</si>
  <si>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</si>
  <si>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</si>
  <si>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</si>
  <si>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</si>
  <si>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</si>
  <si>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</si>
  <si>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</si>
  <si>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</si>
  <si>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</si>
  <si>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</si>
  <si>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</si>
  <si>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</si>
  <si>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</si>
  <si>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</si>
  <si>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</si>
  <si>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</si>
  <si>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</si>
  <si>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</si>
  <si>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</si>
  <si>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</si>
  <si>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</si>
  <si>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</si>
  <si>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</si>
  <si>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</si>
  <si>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</si>
  <si>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</si>
  <si>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</si>
  <si>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</si>
  <si>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</si>
  <si>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</si>
  <si>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</si>
  <si>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</si>
  <si>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</si>
  <si>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</si>
  <si>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</si>
  <si>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</si>
  <si>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</si>
  <si>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</si>
  <si>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</si>
  <si>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</si>
  <si>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</si>
  <si>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</si>
  <si>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</si>
  <si>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</si>
  <si>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</si>
  <si>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</si>
  <si>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</si>
  <si>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</si>
  <si>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</si>
  <si>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</si>
  <si>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</si>
  <si>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</si>
  <si>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</si>
  <si>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</si>
  <si>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</si>
  <si>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</si>
  <si>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</si>
  <si>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</si>
  <si>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</si>
  <si>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</si>
  <si>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</si>
  <si>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</si>
  <si>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</si>
  <si>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</si>
  <si>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</si>
  <si>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</si>
  <si>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</si>
  <si>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</si>
  <si>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</si>
  <si>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</si>
  <si>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</si>
  <si>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</si>
  <si>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</si>
  <si>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</si>
  <si>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</si>
  <si>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</si>
  <si>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</si>
  <si>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</si>
  <si>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</si>
  <si>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</si>
  <si>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</si>
  <si>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</si>
  <si>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</si>
  <si>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</si>
  <si>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</si>
  <si>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</si>
  <si>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</si>
  <si>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</si>
  <si>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</si>
  <si>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</si>
  <si>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</si>
  <si>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</si>
  <si>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</si>
  <si>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</si>
  <si>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</si>
  <si>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</si>
  <si>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</si>
  <si>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</si>
  <si>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</si>
  <si>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</si>
  <si>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</si>
  <si>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</si>
  <si>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</si>
  <si>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</si>
  <si>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</si>
  <si>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</si>
  <si>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</si>
  <si>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</si>
  <si>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</si>
  <si>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</si>
  <si>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</si>
  <si>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</si>
  <si>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</si>
  <si>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</si>
  <si>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</si>
  <si>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</si>
  <si>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</si>
  <si>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</si>
  <si>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</si>
  <si>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</si>
  <si>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</si>
  <si>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</si>
  <si>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</si>
  <si>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</si>
  <si>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</si>
  <si>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</si>
  <si>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</si>
  <si>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</si>
  <si>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</si>
  <si>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</si>
  <si>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</si>
  <si>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</si>
  <si>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</si>
  <si>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</si>
  <si>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</si>
  <si>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</si>
  <si>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</si>
  <si>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</si>
  <si>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</si>
  <si>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</si>
  <si>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</si>
  <si>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</si>
  <si>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</si>
  <si>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</si>
  <si>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</si>
  <si>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</si>
  <si>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</si>
  <si>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</si>
  <si>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</si>
  <si>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</si>
  <si>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</si>
  <si>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</si>
  <si>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</si>
  <si>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</si>
  <si>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</si>
  <si>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</si>
  <si>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</si>
  <si>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</si>
  <si>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</si>
  <si>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</si>
  <si>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</si>
  <si>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</si>
  <si>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</si>
  <si>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</si>
  <si>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</si>
  <si>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</si>
  <si>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</si>
  <si>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</si>
  <si>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</si>
  <si>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</si>
  <si>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</si>
  <si>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</si>
  <si>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</si>
  <si>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</si>
  <si>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</si>
  <si>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</si>
  <si>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</si>
  <si>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</si>
  <si>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</si>
  <si>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</si>
  <si>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</si>
  <si>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</si>
  <si>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</si>
  <si>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</si>
  <si>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</si>
  <si>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</si>
  <si>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</si>
  <si>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</si>
  <si>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</si>
  <si>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</si>
  <si>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</si>
  <si>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</si>
  <si>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</si>
  <si>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</si>
  <si>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</si>
  <si>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</si>
  <si>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</si>
  <si>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</si>
  <si>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</si>
  <si>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</si>
  <si>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</si>
  <si>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</si>
  <si>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</si>
  <si>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</si>
  <si>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</si>
  <si>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</si>
  <si>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</si>
  <si>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</si>
  <si>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</si>
  <si>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</si>
  <si>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</si>
  <si>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</si>
  <si>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</si>
  <si>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</si>
  <si>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</si>
  <si>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</si>
  <si>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</si>
  <si>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</si>
  <si>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</si>
  <si>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</si>
  <si>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</si>
  <si>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</si>
  <si>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</si>
  <si>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</si>
  <si>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</si>
  <si>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</si>
  <si>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</si>
  <si>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</si>
  <si>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</si>
  <si>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</si>
  <si>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</si>
  <si>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</si>
  <si>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</si>
  <si>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</si>
  <si>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</si>
  <si>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</si>
  <si>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</si>
  <si>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</si>
  <si>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</si>
  <si>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</si>
  <si>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</si>
  <si>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</si>
  <si>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</si>
  <si>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</si>
  <si>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</si>
  <si>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</si>
  <si>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</si>
  <si>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</si>
  <si>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</si>
  <si>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</si>
  <si>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</si>
  <si>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</si>
  <si>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</si>
  <si>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</si>
  <si>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</si>
  <si>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</si>
  <si>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</si>
  <si>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</si>
  <si>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</si>
  <si>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</si>
  <si>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</si>
  <si>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</si>
  <si>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</si>
  <si>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</si>
  <si>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</si>
  <si>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</si>
  <si>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</si>
  <si>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</si>
  <si>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</si>
  <si>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</si>
  <si>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</si>
  <si>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</si>
  <si>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</si>
  <si>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</si>
  <si>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</si>
  <si>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</si>
  <si>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</si>
  <si>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</si>
  <si>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</si>
  <si>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</si>
  <si>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</si>
  <si>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</si>
  <si>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</si>
  <si>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</si>
  <si>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</si>
  <si>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</si>
  <si>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</si>
  <si>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</si>
  <si>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</si>
  <si>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</si>
  <si>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</si>
  <si>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</si>
  <si>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</si>
  <si>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</si>
  <si>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</si>
  <si>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</si>
  <si>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</si>
  <si>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</si>
  <si>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</si>
  <si>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</si>
  <si>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</si>
  <si>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</si>
  <si>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</si>
  <si>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</si>
  <si>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</si>
  <si>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</si>
  <si>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</si>
  <si>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</si>
  <si>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</si>
  <si>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</si>
  <si>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</si>
  <si>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</si>
  <si>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</si>
  <si>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</si>
  <si>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</si>
  <si>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</si>
  <si>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</si>
  <si>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</si>
  <si>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</si>
  <si>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</si>
  <si>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</si>
  <si>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</si>
  <si>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</si>
  <si>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</si>
  <si>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</si>
  <si>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</si>
  <si>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</si>
  <si>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</si>
  <si>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</si>
  <si>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</si>
  <si>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</si>
  <si>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</si>
  <si>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</si>
  <si>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</si>
  <si>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</si>
  <si>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</si>
  <si>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</si>
  <si>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</si>
  <si>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</si>
  <si>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</si>
  <si>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</si>
  <si>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</si>
  <si>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</si>
  <si>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</si>
  <si>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</si>
  <si>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</si>
  <si>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</si>
  <si>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</si>
  <si>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</si>
  <si>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</si>
  <si>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</si>
  <si>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</si>
  <si>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</si>
  <si>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</si>
  <si>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</si>
  <si>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</si>
  <si>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</si>
  <si>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</si>
  <si>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</si>
  <si>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</si>
  <si>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</si>
  <si>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</si>
  <si>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</si>
  <si>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</si>
  <si>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</si>
  <si>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</si>
  <si>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</si>
  <si>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</si>
  <si>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</si>
  <si>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</si>
  <si>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</si>
  <si>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</si>
  <si>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</si>
  <si>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</si>
  <si>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</si>
  <si>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</si>
  <si>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</si>
  <si>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</si>
  <si>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</si>
  <si>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</si>
  <si>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</si>
  <si>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</si>
  <si>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</si>
  <si>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</si>
  <si>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</si>
  <si>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</si>
  <si>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</si>
  <si>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</si>
  <si>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</si>
  <si>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</si>
  <si>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</si>
  <si>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</si>
  <si>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</si>
  <si>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</si>
  <si>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</si>
  <si>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</si>
  <si>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</si>
  <si>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</si>
  <si>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</si>
  <si>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</si>
  <si>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</si>
  <si>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</si>
  <si>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</si>
  <si>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</si>
  <si>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</si>
  <si>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</si>
  <si>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</si>
  <si>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</si>
  <si>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</si>
  <si>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</si>
  <si>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</si>
  <si>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</si>
  <si>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</si>
  <si>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</si>
  <si>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</si>
  <si>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</si>
  <si>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</si>
  <si>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</si>
  <si>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</si>
  <si>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</si>
  <si>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</si>
  <si>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</si>
  <si>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</si>
  <si>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</si>
  <si>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</si>
  <si>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</si>
  <si>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</si>
  <si>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</si>
  <si>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</si>
  <si>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</si>
  <si>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</si>
  <si>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</si>
  <si>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</si>
  <si>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</si>
  <si>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</si>
  <si>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</si>
  <si>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</si>
  <si>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</si>
  <si>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</si>
  <si>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</si>
  <si>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</si>
  <si>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</si>
  <si>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</si>
  <si>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</si>
  <si>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</si>
  <si>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</si>
  <si>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</si>
  <si>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</si>
  <si>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</si>
  <si>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</si>
  <si>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</si>
  <si>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</si>
  <si>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</si>
  <si>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</si>
  <si>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</si>
  <si>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</si>
  <si>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</si>
  <si>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</si>
  <si>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</si>
  <si>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</si>
  <si>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</si>
  <si>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</si>
  <si>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</si>
  <si>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</si>
  <si>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</si>
  <si>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</si>
  <si>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</si>
  <si>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</si>
  <si>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</si>
  <si>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</si>
  <si>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</si>
  <si>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</si>
  <si>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</si>
  <si>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</si>
  <si>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</si>
  <si>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</si>
  <si>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</si>
  <si>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</si>
  <si>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</si>
  <si>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</si>
  <si>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</si>
  <si>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</si>
  <si>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</si>
  <si>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</si>
  <si>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</si>
  <si>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</si>
  <si>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</si>
  <si>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</si>
  <si>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</si>
  <si>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</si>
  <si>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</si>
  <si>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</si>
  <si>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</si>
  <si>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</si>
  <si>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</si>
  <si>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</si>
  <si>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</si>
  <si>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</si>
  <si>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</si>
  <si>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</si>
  <si>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</si>
  <si>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</si>
  <si>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</si>
  <si>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</si>
  <si>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</si>
  <si>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</si>
  <si>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</si>
  <si>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</si>
  <si>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</si>
  <si>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</si>
  <si>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</si>
  <si>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</si>
  <si>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</si>
  <si>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</si>
  <si>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</si>
  <si>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</si>
  <si>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</si>
  <si>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</si>
  <si>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</si>
  <si>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</si>
  <si>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</si>
  <si>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</si>
  <si>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</si>
  <si>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</si>
  <si>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</si>
  <si>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</si>
  <si>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</si>
  <si>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</si>
  <si>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</si>
  <si>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</si>
  <si>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</si>
  <si>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</si>
  <si>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</si>
  <si>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</si>
  <si>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</si>
  <si>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</si>
  <si>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</si>
  <si>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</si>
  <si>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</si>
  <si>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</si>
  <si>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</si>
  <si>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</si>
  <si>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</si>
  <si>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</si>
  <si>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</si>
  <si>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</si>
  <si>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</si>
  <si>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</si>
  <si>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</si>
  <si>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</si>
  <si>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</si>
  <si>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</si>
  <si>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</si>
  <si>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</si>
  <si>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</si>
  <si>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</si>
  <si>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</si>
  <si>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</si>
  <si>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</si>
  <si>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</si>
  <si>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</si>
  <si>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</si>
  <si>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</si>
  <si>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</si>
  <si>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</si>
  <si>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</si>
  <si>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</si>
  <si>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</si>
  <si>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</si>
  <si>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</si>
  <si>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</si>
  <si>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</si>
  <si>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</si>
  <si>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</si>
  <si>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</si>
  <si>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</si>
  <si>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</si>
  <si>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</si>
  <si>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</si>
  <si>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</si>
  <si>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</si>
  <si>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</si>
  <si>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</si>
  <si>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</si>
  <si>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</si>
  <si>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</si>
  <si>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</si>
  <si>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</si>
  <si>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</si>
  <si>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</si>
  <si>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</si>
  <si>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</si>
  <si>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</si>
  <si>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</si>
  <si>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</si>
  <si>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</si>
  <si>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</si>
  <si>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</si>
  <si>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</si>
  <si>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</si>
  <si>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</si>
  <si>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</si>
  <si>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</si>
  <si>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</si>
  <si>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</si>
  <si>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</si>
  <si>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</si>
  <si>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</si>
  <si>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</si>
  <si>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</si>
  <si>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</si>
  <si>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</si>
  <si>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</si>
  <si>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</si>
  <si>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</si>
  <si>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</si>
  <si>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</si>
  <si>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</si>
  <si>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</si>
  <si>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</si>
  <si>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</si>
  <si>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</si>
  <si>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</si>
  <si>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</si>
  <si>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</si>
  <si>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</si>
  <si>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</si>
  <si>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</si>
  <si>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</si>
  <si>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</si>
  <si>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</si>
  <si>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</si>
  <si>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</si>
  <si>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</si>
  <si>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</si>
  <si>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</si>
  <si>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</si>
  <si>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</si>
  <si>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</si>
  <si>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</si>
  <si>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</si>
  <si>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</si>
  <si>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</si>
  <si>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</si>
  <si>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</si>
  <si>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</si>
  <si>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</si>
  <si>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</si>
  <si>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</si>
  <si>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</si>
  <si>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</si>
  <si>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</si>
  <si>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</si>
  <si>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</si>
  <si>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</si>
  <si>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</si>
  <si>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</si>
  <si>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</si>
  <si>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</si>
  <si>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</si>
  <si>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</si>
  <si>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</si>
  <si>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</si>
  <si>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</si>
  <si>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</si>
  <si>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</si>
  <si>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</si>
  <si>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</si>
  <si>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</si>
  <si>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</si>
  <si>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</si>
  <si>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</si>
  <si>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</si>
  <si>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</si>
  <si>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</si>
  <si>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</si>
  <si>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</si>
  <si>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</si>
  <si>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</si>
  <si>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</si>
  <si>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</si>
  <si>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</si>
  <si>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</si>
  <si>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</si>
  <si>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</si>
  <si>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</si>
  <si>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</si>
  <si>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</si>
  <si>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</si>
  <si>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</si>
  <si>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</si>
  <si>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</si>
  <si>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</si>
  <si>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</si>
  <si>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</si>
  <si>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</si>
  <si>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</si>
  <si>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</si>
  <si>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</si>
  <si>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</si>
  <si>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</si>
  <si>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</si>
  <si>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</si>
  <si>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</si>
  <si>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</si>
  <si>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</si>
  <si>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</si>
  <si>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</si>
  <si>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</si>
  <si>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</si>
  <si>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</si>
  <si>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</si>
  <si>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</si>
  <si>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</si>
  <si>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</si>
  <si>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</si>
  <si>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</si>
  <si>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</si>
  <si>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</si>
  <si>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</si>
  <si>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</si>
  <si>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</si>
  <si>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</si>
  <si>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</si>
  <si>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</si>
  <si>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</si>
  <si>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</si>
  <si>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</si>
  <si>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</si>
  <si>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</si>
  <si>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</si>
  <si>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</si>
  <si>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</si>
  <si>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</si>
  <si>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</si>
  <si>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</si>
  <si>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</si>
  <si>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</si>
  <si>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</si>
  <si>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</si>
  <si>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</si>
  <si>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</si>
  <si>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</si>
  <si>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</si>
  <si>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</si>
  <si>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</si>
  <si>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</si>
  <si>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</si>
  <si>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</si>
  <si>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</si>
  <si>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</si>
  <si>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</si>
  <si>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</si>
  <si>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</si>
  <si>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</si>
  <si>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</si>
  <si>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</si>
  <si>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</si>
  <si>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</si>
  <si>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</si>
  <si>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</si>
  <si>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</si>
  <si>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</si>
  <si>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</si>
  <si>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</si>
  <si>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</si>
  <si>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</si>
  <si>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</si>
  <si>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</si>
  <si>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</si>
  <si>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</si>
  <si>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</si>
  <si>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</si>
  <si>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</si>
  <si>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</si>
  <si>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</si>
  <si>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</si>
  <si>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</si>
  <si>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</si>
  <si>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</si>
  <si>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</si>
  <si>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</si>
  <si>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</si>
  <si>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</si>
  <si>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</si>
  <si>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</si>
  <si>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</si>
  <si>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</si>
  <si>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</si>
  <si>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</si>
  <si>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</si>
  <si>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</si>
  <si>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</si>
  <si>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</si>
  <si>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</si>
  <si>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</si>
  <si>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</si>
  <si>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</si>
  <si>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</si>
  <si>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</si>
  <si>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</si>
  <si>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</si>
  <si>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</si>
  <si>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</si>
  <si>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</si>
  <si>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</si>
  <si>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</si>
  <si>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</si>
  <si>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</si>
  <si>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</si>
  <si>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</si>
  <si>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</si>
  <si>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</si>
  <si>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</si>
  <si>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</si>
  <si>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</si>
  <si>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</si>
  <si>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</si>
  <si>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</si>
  <si>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</si>
  <si>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</si>
  <si>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</si>
  <si>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</si>
  <si>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</si>
  <si>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</si>
  <si>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</si>
  <si>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</si>
  <si>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</si>
  <si>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</si>
  <si>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</si>
  <si>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</si>
  <si>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</si>
  <si>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</si>
  <si>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</si>
  <si>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</si>
  <si>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</si>
  <si>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</si>
  <si>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</si>
  <si>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</si>
  <si>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</si>
  <si>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</si>
  <si>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</si>
  <si>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</si>
  <si>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</si>
  <si>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</si>
  <si>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</si>
  <si>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</si>
  <si>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</si>
  <si>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</si>
  <si>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</si>
  <si>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</si>
  <si>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</si>
  <si>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</si>
  <si>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</si>
  <si>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</si>
  <si>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</si>
  <si>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</si>
  <si>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</si>
  <si>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</si>
  <si>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</si>
  <si>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</si>
  <si>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</si>
  <si>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</si>
  <si>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</si>
  <si>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</si>
  <si>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</si>
  <si>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</si>
  <si>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</si>
  <si>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</si>
  <si>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</si>
  <si>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</si>
  <si>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</si>
  <si>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</si>
  <si>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</si>
  <si>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</si>
  <si>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</si>
  <si>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</si>
  <si>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</si>
  <si>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</si>
  <si>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</si>
  <si>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</si>
  <si>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</si>
  <si>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</si>
  <si>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</si>
  <si>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</si>
  <si>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</si>
  <si>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</si>
  <si>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</si>
  <si>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</si>
  <si>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</si>
  <si>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</si>
  <si>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</si>
  <si>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</si>
  <si>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</si>
  <si>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</si>
  <si>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</si>
  <si>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</si>
  <si>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</si>
  <si>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</si>
  <si>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</si>
  <si>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</si>
  <si>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</si>
  <si>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</si>
  <si>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</si>
  <si>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</si>
  <si>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</si>
  <si>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</si>
  <si>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</si>
  <si>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</si>
  <si>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</si>
  <si>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</si>
  <si>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</si>
  <si>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</si>
  <si>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</si>
  <si>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</si>
  <si>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</si>
  <si>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</si>
  <si>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</si>
  <si>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</si>
  <si>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</si>
  <si>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</si>
  <si>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</si>
  <si>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</si>
  <si>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</si>
  <si>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</si>
  <si>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</si>
  <si>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</si>
  <si>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</si>
  <si>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</si>
  <si>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</si>
  <si>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</si>
  <si>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</si>
  <si>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</si>
  <si>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</si>
  <si>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</si>
  <si>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</si>
  <si>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</si>
  <si>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</si>
  <si>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</si>
  <si>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</si>
  <si>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</si>
  <si>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</si>
  <si>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</si>
  <si>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</si>
  <si>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</si>
  <si>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</si>
  <si>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</si>
  <si>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</si>
  <si>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</si>
  <si>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</si>
  <si>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</si>
  <si>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</si>
  <si>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</si>
  <si>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</si>
  <si>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</si>
  <si>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</si>
  <si>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</si>
  <si>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</si>
  <si>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</si>
  <si>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</si>
  <si>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</si>
  <si>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</si>
  <si>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</si>
  <si>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</si>
  <si>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</si>
  <si>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</si>
  <si>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</si>
  <si>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</si>
  <si>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</si>
  <si>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</si>
  <si>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</si>
  <si>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</si>
  <si>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</si>
  <si>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</si>
  <si>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</si>
  <si>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</si>
  <si>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</si>
  <si>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</si>
  <si>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</si>
  <si>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</si>
  <si>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</si>
  <si>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</si>
  <si>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</si>
  <si>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</si>
  <si>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</si>
  <si>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</si>
  <si>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</si>
  <si>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</si>
  <si>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</si>
  <si>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</si>
  <si>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</si>
  <si>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</si>
  <si>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</si>
  <si>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</si>
  <si>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</si>
  <si>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</si>
  <si>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</si>
  <si>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</si>
  <si>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</si>
  <si>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</si>
  <si>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</si>
  <si>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</si>
  <si>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</si>
  <si>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</si>
  <si>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</si>
  <si>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</si>
  <si>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</si>
  <si>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</si>
  <si>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</si>
  <si>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</si>
  <si>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</si>
  <si>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</si>
  <si>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</si>
  <si>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</si>
  <si>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</si>
  <si>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</si>
  <si>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</si>
  <si>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</si>
  <si>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</si>
  <si>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</si>
  <si>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</si>
  <si>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</si>
  <si>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</si>
  <si>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</si>
  <si>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</si>
  <si>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</si>
  <si>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</si>
  <si>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</si>
  <si>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</si>
  <si>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</si>
  <si>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</si>
  <si>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</si>
  <si>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</si>
  <si>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</si>
  <si>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</si>
  <si>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</si>
  <si>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</si>
  <si>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</si>
  <si>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</si>
  <si>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</si>
  <si>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</si>
  <si>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</si>
  <si>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</si>
  <si>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</si>
  <si>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</si>
  <si>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</si>
  <si>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</si>
  <si>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</si>
  <si>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</si>
  <si>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</si>
  <si>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</si>
  <si>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</si>
  <si>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</si>
  <si>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</si>
  <si>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</si>
  <si>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</si>
  <si>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</si>
  <si>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</si>
  <si>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</si>
  <si>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</si>
  <si>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</si>
  <si>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</si>
  <si>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</si>
  <si>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</si>
  <si>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</si>
  <si>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</si>
  <si>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</si>
  <si>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</si>
  <si>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</si>
  <si>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</si>
  <si>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</si>
  <si>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</si>
  <si>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</si>
  <si>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</si>
  <si>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</si>
  <si>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</si>
  <si>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</si>
  <si>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</si>
  <si>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</si>
  <si>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</si>
  <si>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</si>
  <si>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</si>
  <si>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</si>
  <si>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</si>
  <si>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</si>
  <si>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</si>
  <si>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</si>
  <si>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</si>
  <si>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</si>
  <si>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</si>
  <si>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</si>
  <si>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</si>
  <si>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</si>
  <si>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</si>
  <si>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</si>
  <si>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</si>
  <si>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</si>
  <si>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</si>
  <si>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</si>
  <si>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</si>
  <si>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</si>
  <si>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</si>
  <si>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</si>
  <si>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</si>
  <si>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</si>
  <si>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</si>
  <si>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</si>
  <si>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</si>
  <si>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</si>
  <si>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</si>
  <si>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</si>
  <si>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</si>
  <si>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</si>
  <si>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</si>
  <si>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</si>
  <si>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</si>
  <si>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</si>
  <si>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</si>
  <si>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</si>
  <si>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</si>
  <si>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</si>
  <si>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</si>
  <si>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</si>
  <si>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</si>
  <si>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</si>
  <si>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</si>
  <si>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</si>
  <si>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</si>
  <si>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</si>
  <si>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</si>
  <si>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</si>
  <si>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</si>
  <si>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</si>
  <si>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</si>
  <si>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</si>
  <si>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</si>
  <si>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</si>
  <si>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</si>
  <si>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</si>
  <si>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</si>
  <si>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</si>
  <si>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</si>
  <si>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</si>
  <si>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</si>
  <si>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</si>
  <si>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</si>
  <si>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</si>
  <si>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</si>
  <si>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</si>
  <si>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</si>
  <si>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</si>
  <si>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</si>
  <si>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</si>
  <si>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</si>
  <si>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</si>
  <si>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</si>
  <si>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</si>
  <si>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</si>
  <si>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</si>
  <si>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</si>
  <si>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</si>
  <si>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</si>
  <si>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</si>
  <si>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</si>
  <si>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</si>
  <si>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</si>
  <si>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</si>
  <si>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</si>
  <si>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</si>
  <si>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</si>
  <si>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</si>
  <si>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</si>
  <si>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</si>
  <si>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</si>
  <si>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</si>
  <si>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</si>
  <si>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</si>
  <si>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</si>
  <si>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</si>
  <si>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</si>
  <si>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</si>
  <si>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</si>
  <si>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</si>
  <si>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</si>
  <si>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</si>
  <si>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</si>
  <si>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</si>
  <si>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</si>
  <si>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</si>
  <si>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</si>
  <si>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</si>
  <si>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</si>
  <si>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</si>
  <si>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</si>
  <si>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</si>
  <si>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</si>
  <si>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</si>
  <si>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</si>
  <si>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</si>
  <si>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</si>
  <si>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</si>
  <si>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</si>
  <si>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</si>
  <si>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</si>
  <si>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</si>
  <si>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</si>
  <si>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</si>
  <si>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</si>
  <si>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</si>
  <si>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</si>
  <si>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</si>
  <si>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</si>
  <si>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</si>
  <si>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</si>
  <si>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</si>
  <si>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</si>
  <si>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</si>
  <si>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</si>
  <si>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</si>
  <si>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</si>
  <si>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</si>
  <si>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</si>
  <si>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</si>
  <si>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</si>
  <si>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</si>
  <si>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</si>
  <si>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</si>
  <si>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</si>
  <si>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</si>
  <si>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</si>
  <si>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</si>
  <si>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</si>
  <si>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</si>
  <si>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</si>
  <si>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</si>
  <si>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</si>
  <si>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</si>
  <si>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</si>
  <si>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</si>
  <si>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</si>
  <si>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</si>
  <si>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</si>
  <si>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</si>
  <si>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</si>
  <si>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</si>
  <si>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</si>
  <si>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</si>
  <si>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</si>
  <si>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</si>
  <si>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</si>
  <si>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</si>
  <si>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</si>
  <si>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</si>
  <si>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</si>
  <si>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</si>
  <si>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</si>
  <si>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</si>
  <si>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</si>
  <si>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</si>
  <si>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</si>
  <si>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</si>
  <si>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</si>
  <si>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</si>
  <si>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</si>
  <si>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</si>
  <si>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</si>
  <si>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</si>
  <si>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</si>
  <si>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</si>
  <si>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</si>
  <si>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</si>
  <si>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</si>
  <si>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</si>
  <si>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</si>
  <si>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</si>
  <si>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</si>
  <si>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</si>
  <si>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</si>
  <si>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</si>
  <si>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</si>
  <si>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</si>
  <si>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</si>
  <si>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</si>
  <si>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</si>
  <si>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</si>
  <si>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</si>
  <si>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</si>
  <si>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</si>
  <si>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</si>
  <si>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</si>
  <si>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</si>
  <si>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</si>
  <si>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</si>
  <si>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</si>
  <si>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</si>
  <si>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</si>
  <si>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</si>
  <si>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</si>
  <si>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</si>
  <si>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</si>
  <si>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</si>
  <si>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</si>
  <si>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</si>
  <si>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</si>
  <si>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</si>
  <si>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</si>
  <si>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</si>
  <si>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</si>
  <si>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</si>
  <si>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</si>
  <si>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</si>
  <si>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</si>
  <si>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</si>
  <si>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</si>
  <si>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</si>
  <si>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</si>
  <si>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</si>
  <si>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</si>
  <si>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</si>
  <si>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</si>
  <si>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</si>
  <si>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</si>
  <si>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</si>
  <si>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</si>
  <si>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</si>
  <si>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</si>
  <si>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</si>
  <si>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</si>
  <si>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</si>
  <si>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</si>
  <si>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</si>
  <si>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</si>
  <si>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</si>
  <si>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</si>
  <si>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</si>
  <si>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</si>
  <si>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</si>
  <si>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</si>
  <si>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</si>
  <si>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</si>
  <si>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</si>
  <si>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</si>
  <si>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</si>
  <si>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</si>
  <si>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</si>
  <si>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</si>
  <si>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</si>
  <si>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</si>
  <si>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</si>
  <si>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</si>
  <si>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</si>
  <si>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</si>
  <si>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</si>
  <si>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</si>
  <si>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</si>
  <si>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</si>
  <si>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</si>
  <si>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</si>
  <si>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</si>
  <si>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</si>
  <si>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</si>
  <si>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</si>
  <si>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</si>
  <si>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</si>
  <si>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</si>
  <si>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</si>
  <si>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</si>
  <si>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</si>
  <si>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</si>
  <si>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</si>
  <si>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</si>
  <si>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</si>
  <si>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</si>
  <si>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</si>
  <si>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</si>
  <si>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</si>
  <si>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</si>
  <si>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</si>
  <si>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</si>
  <si>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</si>
  <si>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</si>
  <si>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</si>
  <si>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</si>
  <si>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</si>
  <si>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</si>
  <si>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</si>
  <si>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</si>
  <si>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</si>
  <si>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</si>
  <si>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</si>
  <si>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</si>
  <si>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</si>
  <si>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</si>
  <si>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</si>
  <si>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</si>
  <si>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</si>
  <si>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</si>
  <si>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</si>
  <si>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</si>
  <si>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</si>
  <si>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</si>
  <si>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</si>
  <si>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</si>
  <si>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</si>
  <si>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</si>
  <si>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</si>
  <si>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</si>
  <si>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</si>
  <si>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</si>
  <si>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</si>
  <si>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</si>
  <si>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</si>
  <si>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</si>
  <si>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</si>
  <si>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</si>
  <si>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</si>
  <si>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</si>
  <si>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</si>
  <si>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</si>
  <si>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</si>
  <si>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</si>
  <si>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</si>
  <si>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</si>
  <si>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</si>
  <si>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</si>
  <si>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</si>
  <si>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</si>
  <si>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</si>
  <si>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</si>
  <si>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</si>
  <si>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</si>
  <si>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</si>
  <si>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</si>
  <si>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</si>
  <si>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</si>
  <si>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</si>
  <si>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</si>
  <si>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</si>
  <si>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</si>
  <si>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</si>
  <si>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</si>
  <si>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</si>
  <si>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</si>
  <si>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</si>
  <si>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</si>
  <si>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</si>
  <si>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</si>
  <si>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</si>
  <si>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</si>
  <si>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</si>
  <si>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</si>
  <si>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</si>
  <si>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</si>
  <si>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</si>
  <si>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</si>
  <si>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</si>
  <si>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</si>
  <si>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</si>
  <si>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</si>
  <si>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</si>
  <si>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</si>
  <si>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</si>
  <si>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</si>
  <si>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</si>
  <si>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</si>
  <si>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</si>
  <si>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</si>
  <si>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</si>
  <si>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</si>
  <si>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</si>
  <si>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</si>
  <si>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</si>
  <si>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</si>
  <si>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</si>
  <si>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</si>
  <si>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</si>
  <si>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</si>
  <si>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</si>
  <si>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</si>
  <si>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</si>
  <si>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</si>
  <si>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</si>
  <si>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</si>
  <si>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</si>
  <si>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</si>
  <si>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</si>
  <si>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</si>
  <si>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</si>
  <si>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</si>
  <si>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</si>
  <si>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</si>
  <si>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</si>
  <si>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</si>
  <si>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</si>
  <si>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</si>
  <si>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</si>
  <si>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</si>
  <si>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</si>
  <si>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</si>
  <si>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</si>
  <si>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</si>
  <si>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</si>
  <si>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</si>
  <si>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</si>
  <si>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</si>
  <si>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</si>
  <si>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</si>
  <si>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</si>
  <si>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</si>
  <si>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</si>
  <si>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</si>
  <si>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</si>
  <si>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</si>
  <si>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</si>
  <si>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</si>
  <si>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</si>
  <si>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</si>
  <si>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</si>
  <si>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</si>
  <si>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</si>
  <si>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</si>
  <si>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</si>
  <si>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</si>
  <si>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</si>
  <si>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</si>
  <si>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</si>
  <si>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</si>
  <si>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</si>
  <si>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</si>
  <si>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</si>
  <si>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</si>
  <si>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</si>
  <si>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</si>
  <si>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</si>
  <si>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</si>
  <si>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</si>
  <si>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</si>
  <si>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</si>
  <si>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</si>
  <si>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</si>
  <si>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</si>
  <si>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</si>
  <si>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</si>
  <si>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</si>
  <si>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</si>
  <si>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</si>
  <si>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</si>
  <si>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</si>
  <si>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</si>
  <si>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</si>
  <si>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</si>
  <si>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</si>
  <si>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</si>
  <si>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</si>
  <si>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</si>
  <si>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</si>
  <si>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</si>
  <si>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</si>
  <si>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</si>
  <si>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</si>
  <si>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</si>
  <si>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</si>
  <si>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</si>
  <si>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</si>
  <si>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</si>
  <si>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</si>
  <si>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</si>
  <si>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</si>
  <si>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</si>
  <si>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</si>
  <si>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</si>
  <si>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</si>
  <si>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</si>
  <si>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</si>
  <si>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</si>
  <si>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</si>
  <si>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</si>
  <si>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</si>
  <si>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</si>
  <si>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</si>
  <si>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</si>
  <si>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</si>
  <si>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</si>
  <si>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</si>
  <si>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</si>
  <si>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</si>
  <si>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</si>
  <si>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</si>
  <si>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</si>
  <si>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</si>
  <si>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</si>
  <si>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</si>
  <si>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</si>
  <si>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</si>
  <si>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</si>
  <si>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</si>
  <si>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</si>
  <si>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</si>
  <si>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</si>
  <si>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</si>
  <si>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</si>
  <si>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</si>
  <si>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</si>
  <si>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</si>
  <si>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</si>
  <si>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</si>
  <si>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</si>
  <si>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</si>
  <si>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</si>
  <si>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</si>
  <si>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</si>
  <si>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</si>
  <si>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</si>
  <si>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</si>
  <si>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</si>
  <si>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</si>
  <si>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</si>
  <si>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</si>
  <si>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</si>
  <si>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</si>
  <si>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</si>
  <si>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</si>
  <si>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</si>
  <si>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</si>
  <si>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</si>
  <si>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</si>
  <si>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</si>
  <si>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</si>
  <si>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</si>
  <si>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</si>
  <si>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</si>
  <si>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</si>
  <si>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</si>
  <si>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</si>
  <si>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</si>
  <si>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</si>
  <si>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</si>
  <si>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</si>
  <si>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</si>
  <si>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</si>
  <si>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</si>
  <si>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</si>
  <si>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</si>
  <si>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</si>
  <si>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</si>
  <si>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</si>
  <si>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</si>
  <si>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</si>
  <si>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</si>
  <si>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</si>
  <si>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</si>
  <si>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</si>
  <si>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</si>
  <si>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</si>
  <si>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</si>
  <si>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</si>
  <si>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</si>
  <si>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</si>
  <si>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</si>
  <si>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</si>
  <si>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</si>
  <si>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</si>
  <si>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</si>
  <si>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</si>
  <si>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</si>
  <si>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</si>
  <si>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</si>
  <si>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</si>
  <si>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</si>
  <si>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</si>
  <si>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</si>
  <si>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</si>
  <si>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</si>
  <si>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</si>
  <si>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</si>
  <si>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</si>
  <si>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</si>
  <si>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</si>
  <si>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</si>
  <si>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</si>
  <si>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</si>
  <si>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</si>
  <si>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</si>
  <si>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</si>
  <si>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</si>
  <si>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</si>
  <si>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</si>
  <si>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</si>
  <si>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</si>
  <si>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</si>
  <si>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</si>
  <si>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</si>
  <si>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</si>
  <si>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</si>
  <si>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</si>
  <si>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</si>
  <si>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</si>
  <si>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</si>
  <si>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</si>
  <si>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</si>
  <si>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</si>
  <si>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</si>
  <si>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</si>
  <si>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</si>
  <si>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</si>
  <si>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</si>
  <si>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</si>
  <si>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</si>
  <si>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</si>
  <si>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</si>
  <si>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</si>
  <si>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</si>
  <si>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</si>
  <si>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</si>
  <si>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</si>
  <si>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</si>
  <si>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</si>
  <si>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</si>
  <si>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</si>
  <si>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</si>
  <si>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</si>
  <si>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</si>
  <si>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</si>
  <si>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</si>
  <si>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</si>
  <si>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</si>
  <si>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</si>
  <si>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</si>
  <si>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</si>
  <si>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</si>
  <si>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</si>
  <si>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</si>
  <si>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</si>
  <si>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</si>
  <si>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</si>
  <si>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</si>
  <si>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</si>
  <si>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</si>
  <si>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</si>
  <si>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</si>
  <si>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</si>
  <si>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</si>
  <si>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</si>
  <si>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</si>
  <si>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</si>
  <si>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</si>
  <si>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</si>
  <si>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</si>
  <si>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</si>
  <si>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</si>
  <si>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</si>
  <si>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</si>
  <si>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</si>
  <si>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</si>
  <si>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</si>
  <si>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</si>
  <si>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</si>
  <si>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</si>
  <si>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</si>
  <si>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</si>
  <si>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</si>
  <si>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</si>
  <si>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</si>
  <si>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</si>
  <si>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</si>
  <si>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</si>
  <si>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</si>
  <si>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</si>
  <si>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</si>
  <si>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</si>
  <si>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</si>
  <si>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</si>
  <si>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</si>
  <si>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</si>
  <si>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</si>
  <si>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</si>
  <si>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</si>
  <si>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</si>
  <si>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</si>
  <si>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</si>
  <si>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</si>
  <si>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</si>
  <si>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</si>
  <si>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</si>
  <si>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</si>
  <si>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</si>
  <si>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</si>
  <si>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</si>
  <si>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</si>
  <si>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</si>
  <si>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</si>
  <si>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</si>
  <si>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</si>
  <si>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</si>
  <si>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</si>
  <si>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</si>
  <si>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</si>
  <si>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</si>
  <si>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</si>
  <si>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</si>
  <si>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</si>
  <si>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</si>
  <si>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</si>
  <si>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</si>
  <si>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</si>
  <si>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</si>
  <si>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</si>
  <si>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</si>
  <si>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</si>
  <si>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</si>
  <si>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</si>
  <si>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</si>
  <si>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</si>
  <si>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</si>
  <si>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</si>
  <si>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</si>
  <si>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</si>
  <si>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</si>
  <si>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</si>
  <si>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</si>
  <si>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</si>
  <si>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</si>
  <si>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</si>
  <si>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</si>
  <si>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</si>
  <si>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</si>
  <si>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</si>
  <si>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</si>
  <si>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</si>
  <si>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</si>
  <si>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</si>
  <si>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</si>
  <si>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</si>
  <si>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</si>
  <si>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</si>
  <si>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</si>
  <si>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</si>
  <si>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</si>
  <si>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</si>
  <si>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</si>
  <si>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</si>
  <si>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</si>
  <si>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</si>
  <si>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</si>
  <si>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</si>
  <si>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</si>
  <si>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</si>
  <si>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</si>
  <si>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</si>
  <si>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</si>
  <si>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</si>
  <si>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</si>
  <si>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</si>
  <si>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</si>
  <si>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</si>
  <si>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</si>
  <si>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</si>
  <si>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</si>
  <si>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</si>
  <si>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</si>
  <si>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</si>
  <si>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</si>
  <si>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</si>
  <si>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</si>
  <si>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</si>
  <si>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</si>
  <si>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</si>
  <si>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</si>
  <si>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</si>
  <si>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</si>
  <si>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</si>
  <si>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</si>
  <si>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</si>
  <si>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</si>
  <si>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</si>
  <si>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</si>
  <si>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</si>
  <si>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</si>
  <si>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</si>
  <si>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</si>
  <si>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</si>
  <si>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</si>
  <si>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</si>
  <si>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</si>
  <si>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</si>
  <si>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</si>
  <si>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</si>
  <si>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</si>
  <si>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</si>
  <si>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</si>
  <si>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</si>
  <si>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</si>
  <si>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</si>
  <si>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</si>
  <si>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</si>
  <si>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</si>
  <si>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</si>
  <si>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</si>
  <si>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</si>
  <si>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</si>
  <si>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</si>
  <si>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</si>
  <si>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</si>
  <si>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</si>
  <si>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</si>
  <si>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</si>
  <si>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</si>
  <si>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</si>
  <si>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</si>
  <si>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</si>
  <si>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</si>
  <si>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</si>
  <si>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</si>
  <si>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</si>
  <si>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</si>
  <si>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</si>
  <si>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</si>
  <si>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</si>
  <si>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</si>
  <si>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</si>
  <si>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</si>
  <si>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</si>
  <si>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</si>
  <si>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</si>
  <si>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</si>
  <si>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</si>
  <si>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</si>
  <si>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</si>
  <si>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</si>
  <si>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</si>
  <si>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</si>
  <si>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</si>
  <si>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</si>
  <si>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</si>
  <si>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</si>
  <si>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</si>
  <si>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</si>
  <si>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</si>
  <si>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</si>
  <si>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</si>
  <si>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</si>
  <si>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</si>
  <si>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</si>
  <si>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</si>
  <si>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</si>
  <si>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</si>
  <si>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</si>
  <si>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</si>
  <si>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</si>
  <si>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</si>
  <si>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</si>
  <si>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</si>
  <si>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</si>
  <si>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</si>
  <si>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</si>
  <si>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</si>
  <si>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</si>
  <si>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</si>
  <si>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</si>
  <si>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</si>
  <si>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</si>
  <si>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</si>
  <si>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</si>
  <si>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</si>
  <si>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</si>
  <si>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</si>
  <si>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</si>
  <si>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</si>
  <si>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</si>
  <si>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</si>
  <si>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</si>
  <si>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</si>
  <si>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</si>
  <si>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</si>
  <si>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</si>
  <si>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</si>
  <si>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</si>
  <si>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</si>
  <si>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</si>
  <si>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</si>
  <si>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</si>
  <si>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</si>
  <si>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</si>
  <si>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</si>
  <si>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</si>
  <si>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</si>
  <si>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</si>
  <si>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</si>
  <si>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</si>
  <si>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</si>
  <si>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</si>
  <si>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</si>
  <si>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</si>
  <si>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</si>
  <si>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</si>
  <si>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</si>
  <si>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</si>
  <si>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</si>
  <si>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</si>
  <si>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</si>
  <si>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</si>
  <si>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</si>
  <si>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</si>
  <si>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</si>
  <si>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</si>
  <si>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</si>
  <si>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</si>
  <si>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</si>
  <si>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</si>
  <si>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</si>
  <si>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</si>
  <si>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</si>
  <si>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</si>
  <si>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</si>
  <si>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</si>
  <si>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</si>
  <si>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</si>
  <si>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</si>
  <si>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</si>
  <si>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</si>
  <si>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</si>
  <si>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</si>
  <si>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</si>
  <si>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</si>
  <si>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</si>
  <si>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</si>
  <si>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</si>
  <si>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</si>
  <si>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</si>
  <si>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</si>
  <si>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</si>
  <si>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</si>
  <si>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</si>
  <si>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</si>
  <si>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</si>
  <si>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</si>
  <si>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</si>
  <si>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</si>
  <si>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</si>
  <si>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</si>
  <si>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</si>
  <si>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</si>
  <si>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</si>
  <si>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</si>
  <si>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</si>
  <si>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</si>
  <si>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</si>
  <si>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</si>
  <si>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</si>
  <si>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</si>
  <si>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</si>
  <si>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</si>
  <si>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</si>
  <si>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</si>
  <si>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</si>
  <si>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</si>
  <si>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</si>
  <si>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</si>
  <si>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</si>
  <si>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</si>
  <si>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</si>
  <si>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</si>
  <si>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</si>
  <si>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</si>
  <si>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</si>
  <si>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</si>
  <si>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</si>
  <si>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</si>
  <si>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</si>
  <si>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</si>
  <si>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</si>
  <si>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</si>
  <si>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</si>
  <si>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</si>
  <si>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</si>
  <si>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</si>
  <si>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</si>
  <si>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</si>
  <si>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</si>
  <si>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</si>
  <si>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</si>
  <si>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</si>
  <si>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</si>
  <si>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</si>
  <si>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</si>
  <si>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</si>
  <si>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</si>
  <si>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</si>
  <si>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</si>
  <si>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</si>
  <si>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</si>
  <si>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</si>
  <si>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</si>
  <si>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</si>
  <si>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</si>
  <si>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</si>
  <si>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</si>
  <si>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</si>
  <si>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</si>
  <si>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</si>
  <si>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</si>
  <si>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</si>
  <si>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</si>
  <si>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</si>
  <si>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</si>
  <si>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</si>
  <si>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</si>
  <si>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</si>
  <si>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</si>
  <si>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</si>
  <si>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</si>
  <si>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</si>
  <si>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</si>
  <si>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</si>
  <si>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</si>
  <si>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</si>
  <si>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</si>
  <si>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</si>
  <si>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</si>
  <si>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</si>
  <si>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</si>
  <si>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</si>
  <si>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</si>
  <si>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</si>
  <si>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</si>
  <si>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</si>
  <si>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</si>
  <si>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</si>
  <si>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</si>
  <si>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</si>
  <si>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</si>
  <si>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</si>
  <si>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</si>
  <si>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</si>
  <si>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</si>
  <si>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</si>
  <si>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</si>
  <si>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</si>
  <si>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</si>
  <si>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</si>
  <si>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</si>
  <si>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</si>
  <si>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</si>
  <si>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</si>
  <si>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</si>
  <si>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</si>
  <si>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</si>
  <si>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</si>
  <si>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</si>
  <si>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</si>
  <si>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</si>
  <si>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</si>
  <si>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</si>
  <si>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</si>
  <si>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</si>
  <si>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</si>
  <si>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</si>
  <si>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</si>
  <si>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</si>
  <si>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</si>
  <si>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</si>
  <si>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</si>
  <si>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</si>
  <si>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</si>
  <si>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</si>
  <si>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</si>
  <si>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</si>
  <si>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</si>
  <si>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</si>
  <si>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</si>
  <si>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</si>
  <si>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</si>
  <si>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</si>
  <si>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</si>
  <si>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</si>
  <si>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</si>
  <si>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</si>
  <si>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</si>
  <si>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</si>
  <si>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</si>
  <si>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</si>
  <si>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</si>
  <si>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</si>
  <si>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</si>
  <si>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</si>
  <si>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</si>
  <si>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</si>
  <si>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</si>
  <si>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</si>
  <si>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</si>
  <si>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</si>
  <si>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</si>
  <si>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</si>
  <si>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</si>
  <si>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</si>
  <si>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</si>
  <si>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</si>
  <si>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</si>
  <si>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</si>
  <si>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</si>
  <si>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</si>
  <si>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</si>
  <si>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</si>
  <si>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</si>
  <si>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</si>
  <si>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</si>
  <si>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</si>
  <si>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</si>
  <si>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</si>
  <si>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</si>
  <si>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</si>
  <si>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</si>
  <si>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</si>
  <si>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</si>
  <si>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</si>
  <si>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</si>
  <si>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</si>
  <si>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</si>
  <si>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</si>
  <si>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</si>
  <si>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</si>
  <si>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</si>
  <si>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</si>
  <si>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</si>
  <si>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</si>
  <si>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</si>
  <si>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</si>
  <si>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</si>
  <si>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</si>
  <si>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</si>
  <si>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</si>
  <si>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</si>
  <si>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</si>
  <si>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</si>
  <si>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</si>
  <si>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</si>
  <si>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</si>
  <si>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</si>
  <si>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</si>
  <si>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</si>
  <si>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</si>
  <si>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</si>
  <si>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</si>
  <si>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</si>
  <si>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</si>
  <si>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</si>
  <si>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</si>
  <si>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</si>
  <si>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</si>
  <si>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</si>
  <si>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</si>
  <si>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</si>
  <si>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</si>
  <si>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</si>
  <si>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</si>
  <si>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</si>
  <si>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</si>
  <si>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</si>
  <si>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</si>
  <si>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</si>
  <si>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</si>
  <si>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</si>
  <si>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</si>
  <si>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</si>
  <si>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</si>
  <si>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</si>
  <si>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</si>
  <si>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</si>
  <si>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</si>
  <si>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</si>
  <si>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</si>
  <si>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</si>
  <si>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</si>
  <si>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</si>
  <si>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</si>
  <si>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</si>
  <si>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</si>
  <si>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</si>
  <si>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</si>
  <si>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</si>
  <si>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</si>
  <si>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</si>
  <si>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</si>
  <si>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</si>
  <si>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</si>
  <si>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</si>
  <si>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</si>
  <si>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</si>
  <si>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</si>
  <si>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</si>
  <si>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</si>
  <si>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</si>
  <si>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</si>
  <si>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</si>
  <si>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</si>
  <si>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</si>
  <si>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</si>
  <si>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</si>
  <si>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</si>
  <si>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</si>
  <si>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</si>
  <si>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</si>
  <si>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</si>
  <si>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</si>
  <si>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</si>
  <si>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</si>
  <si>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</si>
  <si>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</si>
  <si>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</si>
  <si>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</si>
  <si>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</si>
  <si>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</si>
  <si>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</si>
  <si>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</si>
  <si>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</si>
  <si>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</si>
  <si>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</si>
  <si>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</si>
  <si>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</si>
  <si>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</si>
  <si>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</si>
  <si>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</si>
  <si>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</si>
  <si>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</si>
  <si>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</si>
  <si>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</si>
  <si>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</si>
  <si>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</si>
  <si>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</si>
  <si>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</si>
  <si>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</si>
  <si>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</si>
  <si>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</si>
  <si>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</si>
  <si>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</si>
  <si>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</si>
  <si>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</si>
  <si>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</si>
  <si>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</si>
  <si>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</si>
  <si>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</si>
  <si>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</si>
  <si>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</si>
  <si>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</si>
  <si>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</si>
  <si>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</si>
  <si>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</si>
  <si>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</si>
  <si>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</si>
  <si>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</si>
  <si>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</si>
  <si>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</si>
  <si>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</si>
  <si>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</si>
  <si>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</si>
  <si>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</si>
  <si>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</si>
  <si>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</si>
  <si>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</si>
  <si>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</si>
  <si>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</si>
  <si>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</si>
  <si>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</si>
  <si>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</si>
  <si>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</si>
  <si>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</si>
  <si>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</si>
  <si>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</si>
  <si>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</si>
  <si>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</si>
  <si>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</si>
  <si>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</si>
  <si>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</si>
  <si>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</si>
  <si>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</si>
  <si>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</si>
  <si>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</si>
  <si>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</si>
  <si>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</si>
  <si>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</si>
  <si>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</si>
  <si>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</si>
  <si>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</si>
  <si>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</si>
  <si>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</si>
  <si>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</si>
  <si>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</si>
  <si>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</si>
  <si>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</si>
  <si>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</si>
  <si>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</si>
  <si>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</si>
  <si>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</si>
  <si>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</si>
  <si>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</si>
  <si>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</si>
  <si>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</si>
  <si>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</si>
  <si>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</si>
  <si>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</si>
  <si>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</si>
  <si>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</si>
  <si>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</si>
  <si>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</si>
  <si>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</si>
  <si>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</si>
  <si>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</si>
  <si>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</si>
  <si>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</si>
  <si>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</si>
  <si>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</si>
  <si>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</si>
  <si>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</si>
  <si>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</si>
  <si>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</si>
  <si>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</si>
  <si>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</si>
  <si>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</si>
  <si>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</si>
  <si>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</si>
  <si>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</si>
  <si>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</si>
  <si>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</si>
  <si>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</si>
  <si>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</si>
  <si>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</si>
  <si>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</si>
  <si>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</si>
  <si>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</si>
  <si>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</si>
  <si>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</si>
  <si>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</si>
  <si>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</si>
  <si>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</si>
  <si>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</si>
  <si>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</si>
  <si>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</si>
  <si>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</si>
  <si>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</si>
  <si>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</si>
  <si>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</si>
  <si>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</si>
  <si>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</si>
  <si>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</si>
  <si>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</si>
  <si>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</si>
  <si>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</si>
  <si>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</si>
  <si>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</si>
  <si>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</si>
  <si>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</si>
  <si>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</si>
  <si>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</si>
  <si>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</si>
  <si>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</si>
  <si>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</si>
  <si>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</si>
  <si>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</si>
  <si>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</si>
  <si>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</si>
  <si>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</si>
  <si>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</si>
  <si>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</si>
  <si>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</si>
  <si>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</si>
  <si>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</si>
  <si>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</si>
  <si>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</si>
  <si>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</si>
  <si>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</si>
  <si>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</si>
  <si>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</si>
  <si>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</si>
  <si>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</si>
  <si>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</si>
  <si>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</si>
  <si>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</si>
  <si>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</si>
  <si>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</si>
  <si>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</si>
  <si>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</si>
  <si>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</si>
  <si>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</si>
  <si>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</si>
  <si>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</si>
  <si>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</si>
  <si>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</si>
  <si>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</si>
  <si>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</si>
  <si>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</si>
  <si>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</si>
  <si>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</si>
  <si>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</si>
  <si>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</si>
  <si>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</si>
  <si>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</si>
  <si>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</si>
  <si>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</si>
  <si>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</si>
  <si>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</si>
  <si>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</si>
  <si>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</si>
  <si>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</si>
  <si>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</si>
  <si>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</si>
  <si>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</si>
  <si>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</si>
  <si>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</si>
  <si>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</si>
  <si>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</si>
  <si>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</si>
  <si>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</si>
  <si>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</si>
  <si>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</si>
  <si>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</si>
  <si>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</si>
  <si>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</si>
  <si>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</si>
  <si>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</si>
  <si>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</si>
  <si>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</si>
  <si>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</si>
  <si>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</si>
  <si>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</si>
  <si>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</si>
  <si>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</si>
  <si>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</si>
  <si>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</si>
  <si>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</si>
  <si>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</si>
  <si>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</si>
  <si>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</si>
  <si>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</si>
  <si>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</si>
  <si>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</si>
  <si>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</si>
  <si>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</si>
  <si>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</si>
  <si>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</si>
  <si>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</si>
  <si>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</si>
  <si>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</si>
  <si>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</si>
  <si>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</si>
  <si>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</si>
  <si>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</si>
  <si>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</si>
  <si>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</si>
  <si>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</si>
  <si>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</si>
  <si>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</si>
  <si>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</si>
  <si>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</si>
  <si>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</si>
  <si>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</si>
  <si>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</si>
  <si>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</si>
  <si>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</si>
  <si>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</si>
  <si>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</si>
  <si>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</si>
  <si>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</si>
  <si>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</si>
  <si>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</si>
  <si>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</si>
  <si>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</si>
  <si>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</si>
  <si>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</si>
  <si>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</si>
  <si>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</si>
  <si>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</si>
  <si>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</si>
  <si>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</si>
  <si>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</si>
  <si>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</si>
  <si>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</si>
  <si>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</si>
  <si>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</si>
  <si>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</si>
  <si>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</si>
  <si>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</si>
  <si>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</si>
  <si>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</si>
  <si>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</si>
  <si>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</si>
  <si>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</si>
  <si>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</si>
  <si>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</si>
  <si>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</si>
  <si>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</si>
  <si>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</si>
  <si>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</si>
  <si>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</si>
  <si>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</si>
  <si>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</si>
  <si>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</si>
  <si>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</si>
  <si>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</si>
  <si>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</si>
  <si>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</si>
  <si>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</si>
  <si>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</si>
  <si>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</si>
  <si>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</si>
  <si>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</si>
  <si>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</si>
  <si>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</si>
  <si>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</si>
  <si>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</si>
  <si>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</si>
  <si>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</si>
  <si>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</si>
  <si>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</si>
  <si>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</si>
  <si>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</si>
  <si>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</si>
  <si>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</si>
  <si>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</si>
  <si>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</si>
  <si>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</si>
  <si>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</si>
  <si>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</si>
  <si>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</si>
  <si>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</si>
  <si>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</si>
  <si>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</si>
  <si>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</si>
  <si>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</si>
  <si>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</si>
  <si>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</si>
  <si>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</si>
  <si>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</si>
  <si>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</si>
  <si>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</si>
  <si>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</si>
  <si>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</si>
  <si>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</si>
  <si>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</si>
  <si>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</si>
  <si>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</si>
  <si>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</si>
  <si>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</si>
  <si>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</si>
  <si>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</si>
  <si>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</si>
  <si>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</si>
  <si>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</si>
  <si>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</si>
  <si>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</si>
  <si>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</si>
  <si>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</si>
  <si>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</si>
  <si>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</si>
  <si>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</si>
  <si>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</si>
  <si>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</si>
  <si>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</si>
  <si>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</si>
  <si>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</si>
  <si>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</si>
  <si>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</si>
  <si>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</si>
  <si>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</si>
  <si>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</si>
  <si>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</si>
  <si>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</si>
  <si>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</si>
  <si>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</si>
  <si>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</si>
  <si>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</si>
  <si>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</si>
  <si>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</si>
  <si>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</si>
  <si>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</si>
  <si>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</si>
  <si>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</si>
  <si>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</si>
  <si>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</si>
  <si>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</si>
  <si>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</si>
  <si>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</si>
  <si>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</si>
  <si>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</si>
  <si>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</si>
  <si>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</si>
  <si>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</si>
  <si>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</si>
  <si>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</si>
  <si>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</si>
  <si>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</si>
  <si>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</si>
  <si>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</si>
  <si>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</si>
  <si>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</si>
  <si>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</si>
  <si>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</si>
  <si>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</si>
  <si>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</si>
  <si>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</si>
  <si>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</si>
  <si>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</si>
  <si>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</si>
  <si>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</si>
  <si>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</si>
  <si>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</si>
  <si>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</si>
  <si>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</si>
  <si>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</si>
  <si>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</si>
  <si>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</si>
  <si>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</si>
  <si>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</si>
  <si>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</si>
  <si>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</si>
  <si>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</si>
  <si>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</si>
  <si>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</si>
  <si>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</si>
  <si>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</si>
  <si>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</si>
  <si>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</si>
  <si>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</si>
  <si>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</si>
  <si>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</si>
  <si>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</si>
  <si>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</si>
  <si>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</si>
  <si>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</si>
  <si>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</si>
  <si>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</si>
  <si>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</si>
  <si>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</si>
  <si>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</si>
  <si>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</si>
  <si>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</si>
  <si>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</si>
  <si>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</si>
  <si>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</si>
  <si>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</si>
  <si>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</si>
  <si>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</si>
  <si>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</si>
  <si>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</si>
  <si>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</si>
  <si>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</si>
  <si>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</si>
  <si>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</si>
  <si>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</si>
  <si>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</si>
  <si>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</si>
  <si>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</si>
  <si>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</si>
  <si>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</si>
  <si>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</si>
  <si>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</si>
  <si>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</si>
  <si>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</si>
  <si>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</si>
  <si>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</si>
  <si>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</si>
  <si>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</si>
  <si>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</si>
  <si>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</si>
  <si>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</si>
  <si>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</si>
  <si>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</si>
  <si>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</si>
  <si>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</si>
  <si>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</si>
  <si>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</si>
  <si>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</si>
  <si>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</si>
  <si>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</si>
  <si>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</si>
  <si>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</si>
  <si>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</si>
  <si>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</si>
  <si>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</si>
  <si>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</si>
  <si>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</si>
  <si>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</si>
  <si>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</si>
  <si>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</si>
  <si>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</si>
  <si>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</si>
  <si>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</si>
  <si>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</si>
  <si>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</si>
  <si>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</si>
  <si>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</si>
  <si>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</si>
  <si>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</si>
  <si>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</si>
  <si>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</si>
  <si>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</si>
  <si>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</si>
  <si>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</si>
  <si>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</si>
  <si>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</si>
  <si>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</si>
  <si>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</si>
  <si>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</si>
  <si>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</si>
  <si>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</si>
  <si>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</si>
  <si>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</si>
  <si>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</si>
  <si>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</si>
  <si>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</si>
  <si>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</si>
  <si>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</si>
  <si>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</si>
  <si>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</si>
  <si>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</si>
  <si>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</si>
  <si>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</si>
  <si>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</si>
  <si>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</si>
  <si>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</si>
  <si>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</si>
  <si>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</si>
  <si>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</si>
  <si>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</si>
  <si>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</si>
  <si>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</si>
  <si>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</si>
  <si>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</si>
  <si>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</si>
  <si>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</si>
  <si>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</si>
  <si>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</si>
  <si>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</si>
  <si>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</si>
  <si>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</si>
  <si>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</si>
  <si>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</si>
  <si>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</si>
  <si>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</si>
  <si>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</si>
  <si>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</si>
  <si>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</si>
  <si>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</si>
  <si>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</si>
  <si>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</si>
  <si>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</si>
  <si>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</si>
  <si>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</si>
  <si>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</si>
  <si>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</si>
  <si>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</si>
  <si>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</si>
  <si>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</si>
  <si>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</si>
  <si>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</si>
  <si>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</si>
  <si>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</si>
  <si>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</si>
  <si>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</si>
  <si>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</si>
  <si>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</si>
  <si>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</si>
  <si>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</si>
  <si>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</si>
  <si>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</si>
  <si>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</si>
  <si>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</si>
  <si>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</si>
  <si>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</si>
  <si>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</si>
  <si>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</si>
  <si>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</si>
  <si>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</si>
  <si>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</si>
  <si>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</si>
  <si>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</si>
  <si>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</si>
  <si>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</si>
  <si>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</si>
  <si>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</si>
  <si>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</si>
  <si>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</si>
  <si>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</si>
  <si>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</si>
  <si>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</si>
  <si>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</si>
  <si>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</si>
  <si>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</si>
  <si>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</si>
  <si>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</si>
  <si>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</si>
  <si>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</si>
  <si>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</si>
  <si>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</si>
  <si>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</si>
  <si>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</si>
  <si>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</si>
  <si>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</si>
  <si>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</si>
  <si>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</si>
  <si>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</si>
  <si>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</si>
  <si>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</si>
  <si>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</si>
  <si>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</si>
  <si>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</si>
  <si>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</si>
  <si>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</si>
  <si>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</si>
  <si>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</si>
  <si>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</si>
  <si>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</si>
  <si>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</si>
  <si>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</si>
  <si>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</si>
  <si>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</si>
  <si>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</si>
  <si>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</si>
  <si>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</si>
  <si>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</si>
  <si>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</si>
  <si>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</si>
  <si>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</si>
  <si>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</si>
  <si>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</si>
  <si>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</si>
  <si>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</si>
  <si>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</si>
  <si>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</si>
  <si>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</si>
  <si>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</si>
  <si>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</si>
  <si>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</si>
  <si>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</si>
  <si>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</si>
  <si>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</si>
  <si>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</si>
  <si>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</si>
  <si>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</si>
  <si>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</si>
  <si>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</si>
  <si>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</si>
  <si>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</si>
  <si>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</si>
  <si>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</si>
  <si>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</si>
  <si>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</si>
  <si>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</si>
  <si>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</si>
  <si>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</si>
  <si>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</si>
  <si>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</si>
  <si>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</si>
  <si>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</si>
  <si>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</si>
  <si>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</si>
  <si>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</si>
  <si>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</si>
  <si>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</si>
  <si>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</si>
  <si>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</si>
  <si>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</si>
  <si>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</si>
  <si>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</si>
  <si>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</si>
  <si>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</si>
  <si>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</si>
  <si>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</si>
  <si>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</si>
  <si>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</si>
  <si>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</si>
  <si>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</si>
  <si>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</si>
  <si>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</si>
  <si>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</si>
  <si>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</si>
  <si>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</si>
  <si>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</si>
  <si>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</si>
  <si>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</si>
  <si>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</si>
  <si>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</si>
  <si>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</si>
  <si>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</si>
  <si>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</si>
  <si>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</si>
  <si>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</si>
  <si>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</si>
  <si>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</si>
  <si>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</si>
  <si>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</si>
  <si>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</si>
  <si>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</si>
  <si>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</si>
  <si>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</si>
  <si>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</si>
  <si>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</si>
  <si>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</si>
  <si>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</si>
  <si>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</si>
  <si>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</si>
  <si>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</si>
  <si>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</si>
  <si>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</si>
  <si>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</si>
  <si>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</si>
  <si>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</si>
  <si>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</si>
  <si>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</si>
  <si>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</si>
  <si>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</si>
  <si>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</si>
  <si>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</si>
  <si>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</si>
  <si>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</si>
  <si>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</si>
  <si>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</si>
  <si>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</si>
  <si>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</si>
  <si>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</si>
  <si>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</si>
  <si>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</si>
  <si>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</si>
  <si>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</si>
  <si>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</si>
  <si>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</si>
  <si>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</si>
  <si>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</si>
  <si>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</si>
  <si>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</si>
  <si>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</si>
  <si>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</si>
  <si>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</si>
  <si>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</si>
  <si>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</si>
  <si>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</si>
  <si>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</si>
  <si>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</si>
  <si>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</si>
  <si>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</si>
  <si>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</si>
  <si>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</si>
  <si>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</si>
  <si>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</si>
  <si>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</si>
  <si>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</si>
  <si>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</si>
  <si>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</si>
  <si>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</si>
  <si>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</si>
  <si>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</si>
  <si>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</si>
  <si>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</si>
  <si>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</si>
  <si>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</si>
  <si>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</si>
  <si>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</si>
  <si>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</si>
  <si>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</si>
  <si>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</si>
  <si>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</si>
  <si>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</si>
  <si>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</si>
  <si>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</si>
  <si>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</si>
  <si>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</si>
  <si>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</si>
  <si>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</si>
  <si>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</si>
  <si>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</si>
  <si>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</si>
  <si>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</si>
  <si>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</si>
  <si>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</si>
  <si>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</si>
  <si>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</si>
  <si>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</si>
  <si>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</si>
  <si>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</si>
  <si>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</si>
  <si>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</si>
  <si>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</si>
  <si>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</si>
  <si>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</si>
  <si>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</si>
  <si>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</si>
  <si>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</si>
  <si>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</si>
  <si>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</si>
  <si>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</si>
  <si>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</si>
  <si>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</si>
  <si>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</si>
  <si>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</si>
  <si>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</si>
  <si>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</si>
  <si>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</si>
  <si>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</si>
  <si>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</si>
  <si>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</si>
  <si>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</si>
  <si>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</si>
  <si>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</si>
  <si>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</si>
  <si>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</si>
  <si>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</si>
  <si>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</si>
  <si>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</si>
  <si>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</si>
  <si>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</si>
  <si>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</si>
  <si>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</si>
  <si>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</si>
  <si>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</si>
  <si>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</si>
  <si>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</si>
  <si>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</si>
  <si>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</si>
  <si>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</si>
  <si>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</si>
  <si>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</si>
  <si>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</si>
  <si>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</si>
  <si>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</si>
  <si>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</si>
  <si>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</si>
  <si>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</si>
  <si>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</si>
  <si>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</si>
  <si>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</si>
  <si>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</si>
  <si>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</si>
  <si>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</si>
  <si>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</si>
  <si>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</si>
  <si>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</si>
  <si>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</si>
  <si>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</si>
  <si>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</si>
  <si>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</si>
  <si>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</si>
  <si>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</si>
  <si>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</si>
  <si>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</si>
  <si>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</si>
  <si>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</si>
  <si>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</si>
  <si>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</si>
  <si>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</si>
  <si>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</si>
  <si>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</si>
  <si>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</si>
  <si>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</si>
  <si>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</si>
  <si>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</si>
  <si>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</si>
  <si>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</si>
  <si>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</si>
  <si>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</si>
  <si>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</si>
  <si>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</si>
  <si>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</si>
  <si>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</si>
  <si>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</si>
  <si>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</si>
  <si>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</si>
  <si>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</si>
  <si>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</si>
  <si>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</si>
  <si>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</si>
  <si>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</si>
  <si>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</si>
  <si>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</si>
  <si>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</si>
  <si>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</si>
  <si>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</si>
  <si>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</si>
  <si>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</si>
  <si>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</si>
  <si>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</si>
  <si>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</si>
  <si>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</si>
  <si>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</si>
  <si>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</si>
  <si>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</si>
  <si>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</si>
  <si>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</si>
  <si>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</si>
  <si>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</si>
  <si>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</si>
  <si>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</si>
  <si>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</si>
  <si>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</si>
  <si>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</si>
  <si>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</si>
  <si>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</si>
  <si>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</si>
  <si>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</si>
  <si>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</si>
  <si>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</si>
  <si>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</si>
  <si>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</si>
  <si>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</si>
  <si>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</si>
  <si>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</si>
  <si>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</si>
  <si>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</si>
  <si>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</si>
  <si>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</si>
  <si>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</si>
  <si>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</si>
  <si>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</si>
  <si>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</si>
  <si>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</si>
  <si>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</si>
  <si>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</si>
  <si>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</si>
  <si>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</si>
  <si>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</si>
  <si>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</si>
  <si>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</si>
  <si>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</si>
  <si>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</si>
  <si>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</si>
  <si>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</si>
  <si>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</si>
  <si>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</si>
  <si>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</si>
  <si>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</si>
  <si>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</si>
  <si>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</si>
  <si>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</si>
  <si>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</si>
  <si>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</si>
  <si>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</si>
  <si>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</si>
  <si>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</si>
  <si>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</si>
  <si>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</si>
  <si>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</si>
  <si>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</si>
  <si>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</si>
  <si>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</si>
  <si>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</si>
  <si>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</si>
  <si>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</si>
  <si>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</si>
  <si>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</si>
  <si>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</si>
  <si>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</si>
  <si>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</si>
  <si>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</si>
  <si>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</si>
  <si>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</si>
  <si>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</si>
  <si>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</si>
  <si>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</si>
  <si>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</si>
  <si>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</si>
  <si>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</si>
  <si>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</si>
  <si>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</si>
  <si>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</si>
  <si>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</si>
  <si>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</si>
  <si>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</si>
  <si>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</si>
  <si>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</si>
  <si>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</si>
  <si>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</si>
  <si>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</si>
  <si>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</si>
  <si>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</si>
  <si>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</si>
  <si>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</si>
  <si>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</si>
  <si>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</si>
  <si>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</si>
  <si>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</si>
  <si>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</si>
  <si>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</si>
  <si>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</si>
  <si>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</si>
  <si>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</si>
  <si>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</si>
  <si>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</si>
  <si>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</si>
  <si>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</si>
  <si>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</si>
  <si>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</si>
  <si>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</si>
  <si>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</si>
  <si>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</si>
  <si>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</si>
  <si>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</si>
  <si>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</si>
  <si>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</si>
  <si>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</si>
  <si>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</si>
  <si>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</si>
  <si>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</si>
  <si>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</si>
  <si>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</si>
  <si>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</si>
  <si>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</si>
  <si>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</si>
  <si>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</si>
  <si>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</si>
  <si>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</si>
  <si>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</si>
  <si>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</si>
  <si>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</si>
  <si>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</si>
  <si>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</si>
  <si>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</si>
  <si>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</si>
  <si>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</si>
  <si>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</si>
  <si>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</si>
  <si>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</si>
  <si>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</si>
  <si>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</si>
  <si>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</si>
  <si>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</si>
  <si>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</si>
  <si>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</si>
  <si>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</si>
  <si>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</si>
  <si>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</si>
  <si>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</si>
  <si>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</si>
  <si>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</si>
  <si>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</si>
  <si>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</si>
  <si>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</si>
  <si>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</si>
  <si>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</si>
  <si>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</si>
  <si>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</si>
  <si>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</si>
  <si>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</si>
  <si>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</si>
  <si>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</si>
  <si>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</si>
  <si>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</si>
  <si>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</si>
  <si>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</si>
  <si>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</si>
  <si>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</si>
  <si>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</si>
  <si>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</si>
  <si>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</si>
  <si>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</si>
  <si>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</si>
  <si>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</si>
  <si>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</si>
  <si>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</si>
  <si>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</si>
  <si>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</si>
  <si>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</si>
  <si>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</si>
  <si>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</si>
  <si>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</si>
  <si>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</si>
  <si>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</si>
  <si>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</si>
  <si>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</si>
  <si>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</si>
  <si>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</si>
  <si>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</si>
  <si>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</si>
  <si>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</si>
  <si>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</si>
  <si>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</si>
  <si>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</si>
  <si>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</si>
  <si>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</si>
  <si>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</si>
  <si>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</si>
  <si>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</si>
  <si>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</si>
  <si>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</si>
  <si>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</si>
  <si>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</si>
  <si>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</si>
  <si>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</si>
  <si>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</si>
  <si>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</si>
  <si>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</si>
  <si>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</si>
  <si>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</si>
  <si>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</si>
  <si>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</si>
  <si>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</si>
  <si>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</si>
  <si>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</si>
  <si>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</si>
  <si>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</si>
  <si>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</si>
  <si>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</si>
  <si>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</si>
  <si>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</si>
  <si>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</si>
  <si>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</si>
  <si>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</si>
  <si>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</si>
  <si>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</si>
  <si>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</si>
  <si>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</si>
  <si>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</si>
  <si>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</si>
  <si>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</si>
  <si>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</si>
  <si>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</si>
  <si>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</si>
  <si>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</si>
  <si>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</si>
  <si>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</si>
  <si>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</si>
  <si>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</si>
  <si>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</si>
  <si>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</si>
  <si>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</si>
  <si>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</si>
  <si>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</si>
  <si>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</si>
  <si>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</si>
  <si>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</si>
  <si>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</si>
  <si>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</si>
  <si>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</si>
  <si>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</si>
  <si>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</si>
  <si>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</si>
  <si>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</si>
  <si>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</si>
  <si>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</si>
  <si>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</si>
  <si>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</si>
  <si>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</si>
  <si>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</si>
  <si>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</si>
  <si>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</si>
  <si>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</si>
  <si>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</si>
  <si>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</si>
  <si>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</si>
  <si>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</si>
  <si>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</si>
  <si>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</si>
  <si>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</si>
  <si>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</si>
  <si>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</si>
  <si>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</si>
  <si>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</si>
  <si>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</si>
  <si>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</si>
  <si>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</si>
  <si>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</si>
  <si>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</si>
  <si>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</si>
  <si>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</si>
  <si>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</si>
  <si>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</si>
  <si>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</si>
  <si>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</si>
  <si>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</si>
  <si>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</si>
  <si>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</si>
  <si>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</si>
  <si>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</si>
  <si>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</si>
  <si>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</si>
  <si>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</si>
  <si>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</si>
  <si>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</si>
  <si>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</si>
  <si>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</si>
  <si>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</si>
  <si>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</si>
  <si>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</si>
  <si>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</si>
  <si>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</si>
  <si>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</si>
  <si>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</si>
  <si>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</si>
  <si>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</si>
  <si>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</si>
  <si>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</si>
  <si>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</si>
  <si>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</si>
  <si>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</si>
  <si>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</si>
  <si>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</si>
  <si>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</si>
  <si>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</si>
  <si>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</si>
  <si>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</si>
  <si>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</si>
  <si>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</si>
  <si>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</si>
  <si>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</si>
  <si>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</si>
  <si>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</si>
  <si>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</si>
  <si>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</si>
  <si>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</si>
  <si>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</si>
  <si>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</si>
  <si>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</si>
  <si>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</si>
  <si>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</si>
  <si>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</si>
  <si>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</si>
  <si>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</si>
  <si>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</si>
  <si>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</si>
  <si>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</si>
  <si>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</si>
  <si>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</si>
  <si>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</si>
  <si>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</si>
  <si>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</si>
  <si>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</si>
  <si>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</si>
  <si>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</si>
  <si>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</si>
  <si>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</si>
  <si>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</si>
  <si>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</si>
  <si>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</si>
  <si>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</si>
  <si>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</si>
  <si>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</si>
  <si>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</si>
  <si>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</si>
  <si>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</si>
  <si>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</si>
  <si>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</si>
  <si>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</si>
  <si>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</si>
  <si>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</si>
  <si>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</si>
  <si>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</si>
  <si>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</si>
  <si>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</si>
  <si>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</si>
  <si>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</si>
  <si>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</si>
  <si>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</si>
  <si>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</si>
  <si>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</si>
  <si>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</si>
  <si>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</si>
  <si>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</si>
  <si>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</si>
  <si>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</si>
  <si>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</si>
  <si>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</si>
  <si>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</si>
  <si>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</si>
  <si>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</si>
  <si>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</si>
  <si>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</si>
  <si>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</si>
  <si>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</si>
  <si>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</si>
  <si>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</si>
  <si>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</si>
  <si>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</si>
  <si>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</si>
  <si>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</si>
  <si>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</si>
  <si>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</si>
  <si>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</si>
  <si>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</si>
  <si>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</si>
  <si>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</si>
  <si>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</si>
  <si>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</si>
  <si>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</si>
  <si>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</si>
  <si>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</si>
  <si>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</si>
  <si>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</si>
  <si>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</si>
  <si>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</si>
  <si>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</si>
  <si>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</si>
  <si>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</si>
  <si>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</si>
  <si>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</si>
  <si>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</si>
  <si>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</si>
  <si>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</si>
  <si>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</si>
  <si>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</si>
  <si>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</si>
  <si>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</si>
  <si>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</si>
  <si>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</si>
  <si>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</si>
  <si>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</si>
  <si>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</si>
  <si>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</si>
  <si>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</si>
  <si>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</si>
  <si>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</si>
  <si>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</si>
  <si>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</si>
  <si>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</si>
  <si>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</si>
  <si>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</si>
  <si>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</si>
  <si>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</si>
  <si>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</si>
  <si>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</si>
  <si>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</si>
  <si>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</si>
  <si>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</si>
  <si>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</si>
  <si>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</si>
  <si>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</si>
  <si>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</si>
  <si>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</si>
  <si>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</si>
  <si>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</si>
  <si>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</si>
  <si>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</si>
  <si>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</si>
  <si>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</si>
  <si>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</si>
  <si>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</si>
  <si>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</si>
  <si>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</si>
  <si>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</si>
  <si>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</si>
  <si>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</si>
  <si>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</si>
  <si>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</si>
  <si>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</si>
  <si>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</si>
  <si>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</si>
  <si>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</si>
  <si>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</si>
  <si>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</si>
  <si>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</si>
  <si>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</si>
  <si>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</si>
  <si>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</si>
  <si>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</si>
  <si>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</si>
  <si>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</si>
  <si>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</si>
  <si>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</si>
  <si>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</si>
  <si>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</si>
  <si>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</si>
  <si>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</si>
  <si>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</si>
  <si>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</si>
  <si>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</si>
  <si>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</si>
  <si>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</si>
  <si>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</si>
  <si>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</si>
  <si>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</si>
  <si>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</si>
  <si>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</si>
  <si>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</si>
  <si>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</si>
  <si>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</si>
  <si>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</si>
  <si>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</si>
  <si>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</si>
  <si>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</si>
  <si>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</si>
  <si>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</si>
  <si>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</si>
  <si>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</si>
  <si>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</si>
  <si>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</si>
  <si>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</si>
  <si>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</si>
  <si>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</si>
  <si>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</si>
  <si>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</si>
  <si>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</si>
  <si>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</si>
  <si>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</si>
  <si>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</si>
  <si>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</si>
  <si>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</si>
  <si>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</si>
  <si>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</si>
  <si>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</si>
  <si>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</si>
  <si>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</si>
  <si>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</si>
  <si>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</si>
  <si>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</si>
  <si>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</si>
  <si>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</si>
  <si>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</si>
  <si>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</si>
  <si>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</si>
  <si>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</si>
  <si>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</si>
  <si>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</si>
  <si>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</si>
  <si>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</si>
  <si>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</si>
  <si>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</si>
  <si>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</si>
  <si>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</si>
  <si>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</si>
  <si>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</si>
  <si>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</si>
  <si>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</si>
  <si>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</si>
  <si>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</si>
  <si>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</si>
  <si>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</si>
  <si>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</si>
  <si>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</si>
  <si>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</si>
  <si>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</si>
  <si>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</si>
  <si>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</si>
  <si>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</si>
  <si>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</si>
  <si>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</si>
  <si>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</si>
  <si>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</si>
  <si>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</si>
  <si>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</si>
  <si>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</si>
  <si>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</si>
  <si>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</si>
  <si>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</si>
  <si>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</si>
  <si>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</si>
  <si>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</si>
  <si>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</si>
  <si>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</si>
  <si>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</si>
  <si>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</si>
  <si>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</si>
  <si>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</si>
  <si>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</si>
  <si>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</si>
  <si>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</si>
  <si>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</si>
  <si>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</si>
  <si>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</si>
  <si>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</si>
  <si>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</si>
  <si>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</si>
  <si>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</si>
  <si>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</si>
  <si>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</si>
  <si>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</si>
  <si>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</si>
  <si>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</si>
  <si>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</si>
  <si>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</si>
  <si>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</si>
  <si>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</si>
  <si>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</si>
  <si>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</si>
  <si>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</si>
  <si>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</si>
  <si>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</si>
  <si>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</si>
  <si>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</si>
  <si>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</si>
  <si>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</si>
  <si>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</si>
  <si>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</si>
  <si>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</si>
  <si>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</si>
  <si>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</si>
  <si>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</si>
  <si>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</si>
  <si>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</si>
  <si>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</si>
  <si>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</si>
  <si>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</si>
  <si>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</si>
  <si>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</si>
  <si>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</si>
  <si>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</si>
  <si>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</si>
  <si>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</si>
  <si>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</si>
  <si>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</si>
  <si>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</si>
  <si>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</si>
  <si>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</si>
  <si>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</si>
  <si>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</si>
  <si>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</si>
  <si>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</si>
  <si>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</si>
  <si>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</si>
  <si>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</si>
  <si>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</si>
  <si>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</si>
  <si>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</si>
  <si>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</si>
  <si>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</si>
  <si>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</si>
  <si>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</si>
  <si>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</si>
  <si>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</si>
  <si>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</si>
  <si>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</si>
  <si>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</si>
  <si>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</si>
  <si>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</si>
  <si>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</si>
  <si>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</si>
  <si>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</si>
  <si>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</si>
  <si>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</si>
  <si>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</si>
  <si>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</si>
  <si>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</si>
  <si>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</si>
  <si>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</si>
  <si>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</si>
  <si>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</si>
  <si>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</si>
  <si>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</si>
  <si>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</si>
  <si>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</si>
  <si>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</si>
  <si>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</si>
  <si>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</si>
  <si>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</si>
  <si>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</si>
  <si>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</si>
  <si>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</si>
  <si>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</si>
  <si>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</si>
  <si>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</si>
  <si>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</si>
  <si>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</si>
  <si>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</si>
  <si>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</si>
  <si>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</si>
  <si>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</si>
  <si>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</si>
  <si>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</si>
  <si>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</si>
  <si>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</si>
  <si>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</si>
  <si>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</si>
  <si>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</si>
  <si>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</si>
  <si>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</si>
  <si>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</si>
  <si>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</si>
  <si>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</si>
  <si>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</si>
  <si>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</si>
  <si>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</si>
  <si>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</si>
  <si>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</si>
  <si>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</si>
  <si>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</si>
  <si>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</si>
  <si>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</si>
  <si>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</si>
  <si>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</si>
  <si>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</si>
  <si>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</si>
  <si>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</si>
  <si>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</si>
  <si>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</si>
  <si>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</si>
  <si>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</si>
  <si>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</si>
  <si>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</si>
  <si>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</si>
  <si>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</si>
  <si>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</si>
  <si>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</si>
  <si>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</si>
  <si>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</si>
  <si>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</si>
  <si>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</si>
  <si>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</si>
  <si>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</si>
  <si>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</si>
  <si>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</si>
  <si>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</si>
  <si>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</si>
  <si>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</si>
  <si>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</si>
  <si>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</si>
  <si>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</si>
  <si>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</si>
  <si>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</si>
  <si>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</si>
  <si>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</si>
  <si>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</si>
  <si>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</si>
  <si>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</si>
  <si>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</si>
  <si>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</si>
  <si>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</si>
  <si>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</si>
  <si>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</si>
  <si>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</si>
  <si>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</si>
  <si>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</si>
  <si>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</si>
  <si>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</si>
  <si>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</si>
  <si>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</si>
  <si>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</si>
  <si>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</si>
  <si>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</si>
  <si>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</si>
  <si>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</si>
  <si>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</si>
  <si>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</si>
  <si>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</si>
  <si>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</si>
  <si>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</si>
  <si>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</si>
  <si>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</si>
  <si>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</si>
  <si>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</si>
  <si>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</si>
  <si>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</si>
  <si>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</si>
  <si>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</si>
  <si>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</si>
  <si>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</si>
  <si>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</si>
  <si>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</si>
  <si>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</si>
  <si>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</si>
  <si>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</si>
  <si>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</si>
  <si>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</si>
  <si>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</si>
  <si>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</si>
  <si>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</si>
  <si>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</si>
  <si>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</si>
  <si>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</si>
  <si>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</si>
  <si>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</si>
  <si>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</si>
  <si>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</si>
  <si>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</si>
  <si>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</si>
  <si>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</si>
  <si>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</si>
  <si>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</si>
  <si>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</si>
  <si>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</si>
  <si>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</si>
  <si>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</si>
  <si>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</si>
  <si>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</si>
  <si>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</si>
  <si>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</si>
  <si>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</si>
  <si>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</si>
  <si>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</si>
  <si>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</si>
  <si>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</si>
  <si>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</si>
  <si>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</si>
  <si>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</si>
  <si>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</si>
  <si>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</si>
  <si>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</si>
  <si>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</si>
  <si>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</si>
  <si>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</si>
  <si>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</si>
  <si>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</si>
  <si>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</si>
  <si>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</si>
  <si>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</si>
  <si>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</si>
  <si>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</si>
  <si>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</si>
  <si>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</si>
  <si>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</si>
  <si>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</si>
  <si>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</si>
  <si>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</si>
  <si>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</si>
  <si>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</si>
  <si>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</si>
  <si>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</si>
  <si>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</si>
  <si>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</si>
  <si>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</si>
  <si>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</si>
  <si>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</si>
  <si>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</si>
  <si>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</si>
  <si>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</si>
  <si>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</si>
  <si>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</si>
  <si>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</si>
  <si>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</si>
  <si>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</si>
  <si>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</si>
  <si>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</si>
  <si>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</si>
  <si>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</si>
  <si>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</si>
  <si>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</si>
  <si>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</si>
  <si>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</si>
  <si>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</si>
  <si>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</si>
  <si>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</si>
  <si>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</si>
  <si>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</si>
  <si>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</si>
  <si>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</si>
  <si>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</si>
  <si>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</si>
  <si>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</si>
  <si>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</si>
  <si>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</si>
  <si>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</si>
  <si>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</si>
  <si>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</si>
  <si>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</si>
  <si>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</si>
  <si>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</si>
  <si>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</si>
  <si>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</si>
  <si>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</si>
  <si>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</si>
  <si>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</si>
  <si>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</si>
  <si>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</si>
  <si>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</si>
  <si>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</si>
  <si>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</si>
  <si>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</si>
  <si>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</si>
  <si>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</si>
  <si>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</si>
  <si>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</si>
  <si>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</si>
  <si>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</si>
  <si>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</si>
  <si>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</si>
  <si>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</si>
  <si>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</si>
  <si>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</si>
  <si>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</si>
  <si>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</si>
  <si>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</si>
  <si>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</si>
  <si>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</si>
  <si>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</si>
  <si>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</si>
  <si>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</si>
  <si>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</si>
  <si>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</si>
  <si>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</si>
  <si>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</si>
  <si>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</si>
  <si>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</si>
  <si>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</si>
  <si>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</si>
  <si>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</si>
  <si>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</si>
  <si>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</si>
  <si>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</si>
  <si>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</si>
  <si>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</si>
  <si>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</si>
  <si>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</si>
  <si>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</si>
  <si>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</si>
  <si>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</si>
  <si>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</si>
  <si>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</si>
  <si>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</si>
  <si>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</si>
  <si>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</si>
  <si>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</si>
  <si>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</si>
  <si>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</si>
  <si>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</si>
  <si>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</si>
  <si>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</si>
  <si>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</si>
  <si>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</si>
  <si>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</si>
  <si>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</si>
  <si>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</si>
  <si>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</si>
  <si>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</si>
  <si>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</si>
  <si>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</si>
  <si>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</si>
  <si>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</si>
  <si>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</si>
  <si>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</si>
  <si>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</si>
  <si>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</si>
  <si>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</si>
  <si>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</si>
  <si>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</si>
  <si>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</si>
  <si>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</si>
  <si>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</si>
  <si>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</si>
  <si>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</si>
  <si>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</si>
  <si>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</si>
  <si>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</si>
  <si>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</si>
  <si>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</si>
  <si>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</si>
  <si>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</si>
  <si>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</si>
  <si>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</si>
  <si>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</si>
  <si>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</si>
  <si>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</si>
  <si>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</si>
  <si>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</si>
  <si>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</si>
  <si>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</si>
  <si>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</si>
  <si>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</si>
  <si>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</si>
  <si>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</si>
  <si>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</si>
  <si>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</si>
  <si>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</si>
  <si>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</si>
  <si>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</si>
  <si>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</si>
  <si>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</si>
  <si>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</si>
  <si>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</si>
  <si>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</si>
  <si>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</si>
  <si>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</si>
  <si>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</si>
  <si>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</si>
  <si>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</si>
  <si>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</si>
  <si>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</si>
  <si>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</si>
  <si>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</si>
  <si>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</si>
  <si>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</si>
  <si>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</si>
  <si>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</si>
  <si>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</si>
  <si>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</si>
  <si>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</si>
  <si>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</si>
  <si>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</si>
  <si>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</si>
  <si>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</si>
  <si>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</si>
  <si>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</si>
  <si>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</si>
  <si>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</si>
  <si>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</si>
  <si>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</si>
  <si>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</si>
  <si>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</si>
  <si>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</si>
  <si>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</si>
  <si>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</si>
  <si>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</si>
  <si>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</si>
  <si>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</si>
  <si>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</si>
  <si>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</si>
  <si>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</si>
  <si>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</si>
  <si>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</si>
  <si>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</si>
  <si>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</si>
  <si>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</si>
  <si>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</si>
  <si>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</si>
  <si>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</si>
  <si>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</si>
  <si>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</si>
  <si>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</si>
  <si>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</si>
  <si>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</si>
  <si>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</si>
  <si>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</si>
  <si>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</si>
  <si>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</si>
  <si>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</si>
  <si>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</si>
  <si>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</si>
  <si>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</si>
  <si>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</si>
  <si>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</si>
  <si>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</si>
  <si>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</si>
  <si>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</si>
  <si>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</si>
  <si>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</si>
  <si>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</si>
  <si>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</si>
  <si>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</si>
  <si>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</si>
  <si>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</si>
  <si>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</si>
  <si>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</si>
  <si>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</si>
  <si>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</si>
  <si>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</si>
  <si>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</si>
  <si>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</si>
  <si>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</si>
  <si>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</si>
  <si>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</si>
  <si>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</si>
  <si>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</si>
  <si>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</si>
  <si>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</si>
  <si>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</si>
  <si>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</si>
  <si>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</si>
  <si>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</si>
  <si>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</si>
  <si>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</si>
  <si>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</si>
  <si>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</si>
  <si>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</si>
  <si>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</si>
  <si>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</si>
  <si>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</si>
  <si>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</si>
  <si>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</si>
  <si>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</si>
  <si>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</si>
  <si>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</si>
  <si>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</si>
  <si>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</si>
  <si>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</si>
  <si>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</si>
  <si>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</si>
  <si>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</si>
  <si>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</si>
  <si>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</si>
  <si>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</si>
  <si>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</si>
  <si>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</si>
  <si>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</si>
  <si>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</si>
  <si>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</si>
  <si>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</si>
  <si>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</si>
  <si>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</si>
  <si>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</si>
  <si>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</si>
  <si>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</si>
  <si>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</si>
  <si>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</si>
  <si>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</si>
  <si>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</si>
  <si>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</si>
  <si>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</si>
  <si>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</si>
  <si>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</si>
  <si>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</si>
  <si>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</si>
  <si>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</si>
  <si>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</si>
  <si>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</si>
  <si>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</si>
  <si>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</si>
  <si>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</si>
  <si>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</si>
  <si>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</si>
  <si>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</si>
  <si>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</si>
  <si>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</si>
  <si>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</si>
  <si>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</si>
  <si>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</si>
  <si>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</si>
  <si>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</si>
  <si>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</si>
  <si>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</si>
  <si>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</si>
  <si>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</si>
  <si>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</si>
  <si>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</si>
  <si>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</si>
  <si>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</si>
  <si>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</si>
  <si>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</si>
  <si>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</si>
  <si>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</si>
  <si>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</si>
  <si>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</si>
  <si>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</si>
  <si>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</si>
  <si>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</si>
  <si>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</si>
  <si>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</si>
  <si>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</si>
  <si>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</si>
  <si>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</si>
  <si>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</si>
  <si>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</si>
  <si>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</si>
  <si>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</si>
  <si>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</si>
  <si>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</si>
  <si>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</si>
  <si>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</si>
  <si>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</si>
  <si>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</si>
  <si>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</si>
  <si>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</si>
  <si>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</si>
  <si>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</si>
  <si>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</si>
  <si>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</si>
  <si>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</si>
  <si>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</si>
  <si>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</si>
  <si>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</si>
  <si>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</si>
  <si>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</si>
  <si>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</si>
  <si>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</si>
  <si>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</si>
  <si>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</si>
  <si>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</si>
  <si>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</si>
  <si>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</si>
  <si>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</si>
  <si>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</si>
  <si>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</si>
  <si>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</si>
  <si>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</si>
  <si>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</si>
  <si>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</si>
  <si>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</si>
  <si>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</si>
  <si>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</si>
  <si>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</si>
  <si>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</si>
  <si>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</si>
  <si>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</si>
  <si>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</si>
  <si>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</si>
  <si>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</si>
  <si>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</si>
  <si>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</si>
  <si>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</si>
  <si>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</si>
  <si>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</si>
  <si>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</si>
  <si>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</si>
  <si>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</si>
  <si>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</si>
  <si>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</si>
  <si>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</si>
  <si>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</si>
  <si>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</si>
  <si>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</si>
  <si>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</si>
  <si>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</si>
  <si>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</si>
  <si>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</si>
  <si>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</si>
  <si>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</si>
  <si>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</si>
  <si>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</si>
  <si>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</si>
  <si>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</si>
  <si>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</si>
  <si>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</si>
  <si>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</si>
  <si>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</si>
  <si>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</si>
  <si>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</si>
  <si>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</si>
  <si>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</si>
  <si>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</si>
  <si>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</si>
  <si>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</si>
  <si>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</si>
  <si>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</si>
  <si>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</si>
  <si>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</si>
  <si>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</si>
  <si>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</si>
  <si>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</si>
  <si>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</si>
  <si>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</si>
  <si>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</si>
  <si>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</si>
  <si>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</si>
  <si>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</si>
  <si>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</si>
  <si>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</si>
  <si>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</si>
  <si>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</si>
  <si>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</si>
  <si>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</si>
  <si>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</si>
  <si>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</si>
  <si>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</si>
  <si>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</si>
  <si>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</si>
  <si>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</si>
  <si>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</si>
  <si>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</si>
  <si>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</si>
  <si>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</si>
  <si>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</si>
  <si>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</si>
  <si>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</si>
  <si>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</si>
  <si>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</si>
  <si>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</si>
  <si>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</si>
  <si>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</si>
  <si>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</si>
  <si>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</si>
  <si>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</si>
  <si>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</si>
  <si>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</si>
  <si>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</si>
  <si>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</si>
  <si>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</si>
  <si>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</si>
  <si>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</si>
  <si>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</si>
  <si>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</si>
  <si>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</si>
  <si>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</si>
  <si>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</si>
  <si>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</si>
  <si>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</si>
  <si>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</si>
  <si>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</si>
  <si>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</si>
  <si>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</si>
  <si>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</si>
  <si>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</si>
  <si>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</si>
  <si>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</si>
  <si>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</si>
  <si>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</si>
  <si>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</si>
  <si>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</si>
  <si>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</si>
  <si>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</si>
  <si>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</si>
  <si>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</si>
  <si>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</si>
  <si>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</si>
  <si>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</si>
  <si>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</si>
  <si>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</si>
  <si>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</si>
  <si>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</si>
  <si>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</si>
  <si>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</si>
  <si>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</si>
  <si>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</si>
  <si>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</si>
  <si>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</si>
  <si>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</si>
  <si>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</si>
  <si>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</si>
  <si>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</si>
  <si>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</si>
  <si>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</si>
  <si>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</si>
  <si>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</si>
  <si>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</si>
  <si>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</si>
  <si>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</si>
  <si>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</si>
  <si>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</si>
  <si>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</si>
  <si>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</si>
  <si>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</si>
  <si>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</si>
  <si>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</si>
  <si>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</si>
  <si>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</si>
  <si>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</si>
  <si>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</si>
  <si>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</si>
  <si>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</si>
  <si>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</si>
  <si>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</si>
  <si>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</si>
  <si>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</si>
  <si>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</si>
  <si>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</si>
  <si>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</si>
  <si>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</si>
  <si>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</si>
  <si>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</si>
  <si>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</si>
  <si>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</si>
  <si>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</si>
  <si>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</si>
  <si>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</si>
  <si>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</si>
  <si>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</si>
  <si>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</si>
  <si>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</si>
  <si>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</si>
  <si>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</si>
  <si>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</si>
  <si>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</si>
  <si>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</si>
  <si>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</si>
  <si>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</si>
  <si>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</si>
  <si>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</si>
  <si>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</si>
  <si>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</si>
  <si>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</si>
  <si>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</si>
  <si>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</si>
  <si>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</si>
  <si>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</si>
  <si>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</si>
  <si>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</si>
  <si>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</si>
  <si>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</si>
  <si>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</si>
  <si>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</si>
  <si>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</si>
  <si>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</si>
  <si>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</si>
  <si>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</si>
  <si>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</si>
  <si>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</si>
  <si>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</si>
  <si>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</si>
  <si>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</si>
  <si>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</si>
  <si>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</si>
  <si>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</si>
  <si>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</si>
  <si>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</si>
  <si>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</si>
  <si>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</si>
  <si>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</si>
  <si>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</si>
  <si>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</si>
  <si>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</si>
  <si>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</si>
  <si>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</si>
  <si>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</si>
  <si>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</si>
  <si>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</si>
  <si>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</si>
  <si>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</si>
  <si>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</si>
  <si>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</si>
  <si>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</si>
  <si>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</si>
  <si>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</si>
  <si>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</si>
  <si>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</si>
  <si>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</si>
  <si>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</si>
  <si>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</si>
  <si>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</si>
  <si>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</si>
  <si>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</si>
  <si>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</si>
  <si>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</si>
  <si>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</si>
  <si>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</si>
  <si>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</si>
  <si>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</si>
  <si>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</si>
  <si>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</si>
  <si>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</si>
  <si>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</si>
  <si>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</si>
  <si>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</si>
  <si>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</si>
  <si>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</si>
  <si>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</si>
  <si>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</si>
  <si>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</si>
  <si>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</si>
  <si>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</si>
  <si>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</si>
  <si>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</si>
  <si>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</si>
  <si>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</si>
  <si>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</si>
  <si>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</si>
  <si>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</si>
  <si>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</si>
  <si>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</si>
  <si>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</si>
  <si>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</si>
  <si>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</si>
  <si>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</si>
  <si>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</si>
  <si>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</si>
  <si>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</si>
  <si>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</si>
  <si>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</si>
  <si>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</si>
  <si>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</si>
  <si>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</si>
  <si>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</si>
  <si>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</si>
  <si>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</si>
  <si>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</si>
  <si>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</si>
  <si>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</si>
  <si>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</si>
  <si>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</si>
  <si>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</si>
  <si>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</si>
  <si>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</si>
  <si>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</si>
  <si>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</si>
  <si>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</si>
  <si>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</si>
  <si>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</si>
  <si>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</si>
  <si>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</si>
  <si>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</si>
  <si>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</si>
  <si>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</si>
  <si>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</si>
  <si>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</si>
  <si>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</si>
  <si>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</si>
  <si>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</si>
  <si>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</si>
  <si>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</si>
  <si>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</si>
  <si>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</si>
  <si>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</si>
  <si>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</si>
  <si>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</si>
  <si>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</si>
  <si>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</si>
  <si>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</si>
  <si>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</si>
  <si>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</si>
  <si>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</si>
  <si>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</si>
  <si>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</si>
  <si>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</si>
  <si>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</si>
  <si>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</si>
  <si>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</si>
  <si>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</si>
  <si>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</si>
  <si>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</si>
  <si>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</si>
  <si>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</si>
  <si>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</si>
  <si>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</si>
  <si>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</si>
  <si>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</si>
  <si>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</si>
  <si>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</si>
  <si>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</si>
  <si>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</si>
  <si>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</si>
  <si>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</si>
  <si>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</si>
  <si>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</si>
  <si>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</si>
  <si>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</si>
  <si>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</si>
  <si>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</si>
  <si>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</si>
  <si>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</si>
  <si>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</si>
  <si>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</si>
  <si>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</si>
  <si>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</si>
  <si>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</si>
  <si>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</si>
  <si>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</si>
  <si>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</si>
  <si>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</si>
  <si>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</si>
  <si>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</si>
  <si>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</si>
  <si>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</si>
  <si>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</si>
  <si>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</si>
  <si>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</si>
  <si>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</si>
  <si>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</si>
  <si>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</si>
  <si>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</si>
  <si>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</si>
  <si>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</si>
  <si>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</si>
  <si>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</si>
  <si>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</si>
  <si>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</si>
  <si>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</si>
  <si>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</si>
  <si>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</si>
  <si>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</si>
  <si>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</si>
  <si>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</si>
  <si>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</si>
  <si>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</si>
  <si>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</si>
  <si>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</si>
  <si>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</si>
  <si>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</si>
  <si>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</si>
  <si>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</si>
  <si>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</si>
  <si>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</si>
  <si>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</si>
  <si>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</si>
  <si>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</si>
  <si>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</si>
  <si>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</si>
  <si>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</si>
  <si>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</si>
  <si>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</si>
  <si>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</si>
  <si>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</si>
  <si>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</si>
  <si>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</si>
  <si>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</si>
  <si>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</si>
  <si>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</si>
  <si>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</si>
  <si>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</si>
  <si>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</si>
  <si>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</si>
  <si>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</si>
  <si>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</si>
  <si>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</si>
  <si>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</si>
  <si>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</si>
  <si>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</si>
  <si>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</si>
  <si>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</si>
  <si>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</si>
  <si>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</si>
  <si>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</si>
  <si>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</si>
  <si>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</si>
  <si>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</si>
  <si>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</si>
  <si>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</si>
  <si>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</si>
  <si>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</si>
  <si>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</si>
  <si>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</si>
  <si>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</si>
  <si>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</si>
  <si>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</si>
  <si>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</si>
  <si>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</si>
  <si>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</si>
  <si>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</si>
  <si>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</si>
  <si>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</si>
  <si>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</si>
  <si>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</si>
  <si>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</si>
  <si>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</si>
  <si>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</si>
  <si>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</si>
  <si>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</si>
  <si>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</si>
  <si>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</si>
  <si>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</si>
  <si>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</si>
  <si>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</si>
  <si>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</si>
  <si>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</si>
  <si>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</si>
  <si>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</si>
  <si>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</si>
  <si>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</si>
  <si>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</si>
  <si>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</si>
  <si>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</si>
  <si>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</si>
  <si>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</si>
  <si>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</si>
  <si>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</si>
  <si>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</si>
  <si>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</si>
  <si>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</si>
  <si>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</si>
  <si>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</si>
  <si>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</si>
  <si>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</si>
  <si>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</si>
  <si>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</si>
  <si>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</si>
  <si>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</si>
  <si>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</si>
  <si>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</si>
  <si>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</si>
  <si>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</si>
  <si>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</si>
  <si>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</si>
  <si>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</si>
  <si>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</si>
  <si>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</si>
  <si>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</si>
  <si>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</si>
  <si>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</si>
  <si>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</si>
  <si>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</si>
  <si>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</si>
  <si>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</si>
  <si>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</si>
  <si>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</si>
  <si>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</si>
  <si>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</si>
  <si>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</si>
  <si>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</si>
  <si>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</si>
  <si>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</si>
  <si>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</si>
  <si>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</si>
  <si>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</si>
  <si>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</si>
  <si>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</si>
  <si>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</si>
  <si>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</si>
  <si>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</si>
  <si>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</si>
  <si>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</si>
  <si>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</si>
  <si>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</si>
  <si>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</si>
  <si>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</si>
  <si>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</si>
  <si>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</si>
  <si>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</si>
  <si>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</si>
  <si>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</si>
  <si>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</si>
  <si>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</si>
  <si>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</si>
  <si>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</si>
  <si>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</si>
  <si>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</si>
  <si>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</si>
  <si>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</si>
  <si>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</si>
  <si>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</si>
  <si>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</si>
  <si>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</si>
  <si>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</si>
  <si>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</si>
  <si>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</si>
  <si>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</si>
  <si>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</si>
  <si>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</si>
  <si>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</si>
  <si>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</si>
  <si>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</si>
  <si>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</si>
  <si>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</si>
  <si>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</si>
  <si>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</si>
  <si>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</si>
  <si>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</si>
  <si>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</si>
  <si>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</si>
  <si>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</si>
  <si>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</si>
  <si>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</si>
  <si>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</si>
  <si>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</si>
  <si>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</si>
  <si>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</si>
  <si>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</si>
  <si>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</si>
  <si>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</si>
  <si>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</si>
  <si>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</si>
  <si>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</si>
  <si>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</si>
  <si>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</si>
  <si>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</si>
  <si>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</si>
  <si>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</si>
  <si>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</si>
  <si>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</si>
  <si>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</si>
  <si>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</si>
  <si>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</si>
  <si>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</si>
  <si>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</si>
  <si>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</si>
  <si>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</si>
  <si>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</si>
  <si>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</si>
  <si>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</si>
  <si>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</si>
  <si>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</si>
  <si>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</si>
  <si>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</si>
  <si>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</si>
  <si>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</si>
  <si>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</si>
  <si>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</si>
  <si>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</si>
  <si>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</si>
  <si>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</si>
  <si>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</si>
  <si>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</si>
  <si>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</si>
  <si>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</si>
  <si>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</si>
  <si>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</si>
  <si>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</si>
  <si>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</si>
  <si>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</si>
  <si>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</si>
  <si>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</si>
  <si>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</si>
  <si>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</si>
  <si>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</si>
  <si>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</si>
  <si>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</si>
  <si>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</si>
  <si>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</si>
  <si>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</si>
  <si>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</si>
  <si>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</si>
  <si>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</si>
  <si>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</si>
  <si>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</si>
  <si>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</si>
  <si>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</si>
  <si>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</si>
  <si>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</si>
  <si>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</si>
  <si>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</si>
  <si>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</si>
  <si>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</si>
  <si>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</si>
  <si>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</si>
  <si>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</si>
  <si>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</si>
  <si>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</si>
  <si>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</si>
  <si>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</si>
  <si>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</si>
  <si>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</si>
  <si>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</si>
  <si>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</si>
  <si>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</si>
  <si>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</si>
  <si>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</si>
  <si>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</si>
  <si>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</si>
  <si>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</si>
  <si>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</si>
  <si>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</si>
  <si>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</si>
  <si>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</si>
  <si>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</si>
  <si>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</si>
  <si>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</si>
  <si>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</si>
  <si>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</si>
  <si>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</si>
  <si>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</si>
  <si>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</si>
  <si>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</si>
  <si>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</si>
  <si>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</si>
  <si>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</si>
  <si>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</si>
  <si>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</si>
  <si>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</si>
  <si>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</si>
  <si>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</si>
  <si>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</si>
  <si>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</si>
  <si>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</si>
  <si>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</si>
  <si>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</si>
  <si>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</si>
  <si>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</si>
  <si>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</si>
  <si>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</si>
  <si>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</si>
  <si>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</si>
  <si>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</si>
  <si>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</si>
  <si>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</si>
  <si>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</si>
  <si>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</si>
  <si>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</si>
  <si>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</si>
  <si>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</si>
  <si>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</si>
  <si>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</si>
  <si>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</si>
  <si>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</si>
  <si>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</si>
  <si>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</si>
  <si>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</si>
  <si>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</si>
  <si>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</si>
  <si>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</si>
  <si>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</si>
  <si>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</si>
  <si>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</si>
  <si>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</si>
  <si>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</si>
  <si>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</si>
  <si>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</si>
  <si>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</si>
  <si>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</si>
  <si>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</si>
  <si>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</si>
  <si>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</si>
  <si>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</si>
  <si>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</si>
  <si>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</si>
  <si>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</si>
  <si>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</si>
  <si>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</si>
  <si>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</si>
  <si>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</si>
  <si>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</si>
  <si>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</si>
  <si>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</si>
  <si>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</si>
  <si>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</si>
  <si>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</si>
  <si>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</si>
  <si>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</si>
  <si>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</si>
  <si>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</si>
  <si>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</si>
  <si>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</si>
  <si>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</si>
  <si>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</si>
  <si>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</si>
  <si>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</si>
  <si>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</si>
  <si>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</si>
  <si>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</si>
  <si>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</si>
  <si>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</si>
  <si>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</si>
  <si>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</si>
  <si>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</si>
  <si>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</si>
  <si>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</si>
  <si>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</si>
  <si>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</si>
  <si>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</si>
  <si>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</si>
  <si>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</si>
  <si>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</si>
  <si>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</si>
  <si>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</si>
  <si>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</si>
  <si>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</si>
  <si>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</si>
  <si>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</si>
  <si>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</si>
  <si>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</si>
  <si>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</si>
  <si>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</si>
  <si>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</si>
  <si>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</si>
  <si>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</si>
  <si>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</si>
  <si>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</si>
  <si>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</si>
  <si>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</si>
  <si>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</si>
  <si>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</si>
  <si>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</si>
  <si>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</si>
  <si>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</si>
  <si>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</si>
  <si>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</si>
  <si>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</si>
  <si>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</si>
  <si>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</si>
  <si>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</si>
  <si>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</si>
  <si>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</si>
  <si>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</si>
  <si>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</si>
  <si>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</si>
  <si>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</si>
  <si>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</si>
  <si>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</si>
  <si>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</si>
  <si>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</si>
  <si>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</si>
  <si>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</si>
  <si>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</si>
  <si>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</si>
  <si>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</si>
  <si>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</si>
  <si>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</si>
  <si>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</si>
  <si>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</si>
  <si>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</si>
  <si>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</si>
  <si>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</si>
  <si>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</si>
  <si>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</si>
  <si>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</si>
  <si>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</si>
  <si>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</si>
  <si>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</si>
  <si>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</si>
  <si>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</si>
  <si>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</si>
  <si>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</si>
  <si>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</si>
  <si>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</si>
  <si>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</si>
  <si>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</si>
  <si>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</si>
  <si>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</si>
  <si>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</si>
  <si>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</si>
  <si>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</si>
  <si>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</si>
  <si>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</si>
  <si>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</si>
  <si>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</si>
  <si>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</si>
  <si>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</si>
  <si>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</si>
  <si>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</si>
  <si>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</si>
  <si>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</si>
  <si>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</si>
  <si>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</si>
  <si>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</si>
  <si>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</si>
  <si>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</si>
  <si>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</si>
  <si>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</si>
  <si>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</si>
  <si>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</si>
  <si>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</si>
  <si>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</si>
  <si>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</si>
  <si>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</si>
  <si>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</si>
  <si>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</si>
  <si>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</si>
  <si>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</si>
  <si>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</si>
  <si>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</si>
  <si>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</si>
  <si>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</si>
  <si>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</si>
  <si>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</si>
  <si>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</si>
  <si>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</si>
  <si>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</si>
  <si>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</si>
  <si>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</si>
  <si>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</si>
  <si>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</si>
  <si>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</si>
  <si>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</si>
  <si>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</si>
  <si>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</si>
  <si>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</si>
  <si>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</si>
  <si>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</si>
  <si>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</si>
  <si>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</si>
  <si>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</si>
  <si>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</si>
  <si>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</si>
  <si>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</si>
  <si>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</si>
  <si>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</si>
  <si>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</si>
  <si>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</si>
  <si>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</si>
  <si>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</si>
  <si>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</si>
  <si>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</si>
  <si>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</si>
  <si>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</si>
  <si>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</si>
  <si>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</si>
  <si>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</si>
  <si>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</si>
  <si>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</si>
  <si>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</si>
  <si>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</si>
  <si>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</si>
  <si>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</si>
  <si>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</si>
  <si>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</si>
  <si>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</si>
  <si>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</si>
  <si>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</si>
  <si>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</si>
  <si>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</si>
  <si>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</si>
  <si>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</si>
  <si>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</si>
  <si>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</si>
  <si>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</si>
  <si>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</si>
  <si>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</si>
  <si>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</si>
  <si>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</si>
  <si>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</si>
  <si>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</si>
  <si>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</si>
  <si>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</si>
  <si>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</si>
  <si>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</si>
  <si>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</si>
  <si>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</si>
  <si>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</si>
  <si>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</si>
  <si>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</si>
  <si>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</si>
  <si>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</si>
  <si>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</si>
  <si>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</si>
  <si>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</si>
  <si>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</si>
  <si>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</si>
  <si>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</si>
  <si>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</si>
  <si>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</si>
  <si>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</si>
  <si>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</si>
  <si>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</si>
  <si>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</si>
  <si>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</si>
  <si>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</si>
  <si>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</si>
  <si>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</si>
  <si>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</si>
  <si>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</si>
  <si>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</si>
  <si>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</si>
  <si>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</si>
  <si>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</si>
  <si>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</si>
  <si>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</si>
  <si>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</si>
  <si>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</si>
  <si>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</si>
  <si>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</si>
  <si>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</si>
  <si>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</si>
  <si>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</si>
  <si>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</si>
  <si>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</si>
  <si>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</si>
  <si>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</si>
  <si>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</si>
  <si>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</si>
  <si>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</si>
  <si>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</si>
  <si>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</si>
  <si>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</si>
  <si>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</si>
  <si>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</si>
  <si>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</si>
  <si>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</si>
  <si>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</si>
  <si>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</si>
  <si>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</si>
  <si>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</si>
  <si>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</si>
  <si>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</si>
  <si>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</si>
  <si>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</si>
  <si>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</si>
  <si>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</si>
  <si>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</si>
  <si>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</si>
  <si>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</si>
  <si>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</si>
  <si>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</si>
  <si>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</si>
  <si>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</si>
  <si>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</si>
  <si>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</si>
  <si>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</si>
  <si>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</si>
  <si>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</si>
  <si>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</si>
  <si>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</si>
  <si>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</si>
  <si>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</si>
  <si>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</si>
  <si>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</si>
  <si>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</si>
  <si>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</si>
  <si>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</si>
  <si>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</si>
  <si>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</si>
  <si>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</si>
  <si>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</si>
  <si>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</si>
  <si>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</si>
  <si>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</si>
  <si>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</si>
  <si>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</si>
  <si>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</si>
  <si>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</si>
  <si>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</si>
  <si>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</si>
  <si>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</si>
  <si>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</si>
  <si>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</si>
  <si>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</si>
  <si>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</si>
  <si>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</si>
  <si>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</si>
  <si>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</si>
  <si>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</si>
  <si>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</si>
  <si>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</si>
  <si>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</si>
  <si>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</si>
  <si>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</si>
  <si>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</si>
  <si>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</si>
  <si>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</si>
  <si>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</si>
  <si>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</si>
  <si>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</si>
  <si>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</si>
  <si>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</si>
  <si>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</si>
  <si>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</si>
  <si>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</si>
  <si>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</si>
  <si>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</si>
  <si>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</si>
  <si>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</si>
  <si>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</si>
  <si>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</si>
  <si>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</si>
  <si>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</si>
  <si>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</si>
  <si>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</si>
  <si>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</si>
  <si>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</si>
  <si>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</si>
  <si>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</si>
  <si>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</si>
  <si>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</si>
  <si>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</si>
  <si>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</si>
  <si>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</si>
  <si>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</si>
  <si>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</si>
  <si>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</si>
  <si>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</si>
  <si>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</si>
  <si>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</si>
  <si>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</si>
  <si>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</si>
  <si>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</si>
  <si>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</si>
  <si>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</si>
  <si>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</si>
  <si>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</si>
  <si>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</si>
  <si>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</si>
  <si>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</si>
  <si>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</si>
  <si>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</si>
  <si>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</si>
  <si>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</si>
  <si>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</si>
  <si>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</si>
  <si>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</si>
  <si>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</si>
  <si>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</si>
  <si>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</si>
  <si>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</si>
  <si>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</si>
  <si>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</si>
  <si>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</si>
  <si>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</si>
  <si>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</si>
  <si>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</si>
  <si>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</si>
  <si>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</si>
  <si>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</si>
  <si>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</si>
  <si>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</si>
  <si>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</si>
  <si>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</si>
  <si>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</si>
  <si>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</si>
  <si>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</si>
  <si>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</si>
  <si>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</si>
  <si>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</si>
  <si>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</si>
  <si>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</si>
  <si>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</si>
  <si>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</si>
  <si>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</si>
  <si>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</si>
  <si>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</si>
  <si>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</si>
  <si>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</si>
  <si>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</si>
  <si>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</si>
  <si>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</si>
  <si>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</si>
  <si>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</si>
  <si>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</si>
  <si>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</si>
  <si>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</si>
  <si>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</si>
  <si>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</si>
  <si>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</si>
  <si>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</si>
  <si>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</si>
  <si>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</si>
  <si>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</si>
  <si>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</si>
  <si>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</si>
  <si>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</si>
  <si>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</si>
  <si>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</si>
  <si>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</si>
  <si>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</si>
  <si>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</si>
  <si>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</si>
  <si>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</si>
  <si>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</si>
  <si>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</si>
  <si>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</si>
  <si>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</si>
  <si>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</si>
  <si>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</si>
  <si>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</si>
  <si>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</si>
  <si>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</si>
  <si>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</si>
  <si>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</si>
  <si>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</si>
  <si>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</si>
  <si>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</si>
  <si>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</si>
  <si>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</si>
  <si>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</si>
  <si>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</si>
  <si>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</si>
  <si>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</si>
  <si>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</si>
  <si>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</si>
  <si>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</si>
  <si>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</si>
  <si>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</si>
  <si>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</si>
  <si>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</si>
  <si>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</si>
  <si>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</si>
  <si>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</si>
  <si>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</si>
  <si>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</si>
  <si>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</si>
  <si>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</si>
  <si>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</si>
  <si>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</si>
  <si>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</si>
  <si>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</si>
  <si>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</si>
  <si>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</si>
  <si>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</si>
  <si>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</si>
  <si>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</si>
  <si>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</si>
  <si>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</si>
  <si>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</si>
  <si>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</si>
  <si>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</si>
  <si>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</si>
  <si>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</si>
  <si>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</si>
  <si>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</si>
  <si>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</si>
  <si>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</si>
  <si>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</si>
  <si>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</si>
  <si>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</si>
  <si>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</si>
  <si>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</si>
  <si>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</si>
  <si>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</si>
  <si>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</si>
  <si>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</si>
  <si>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</si>
  <si>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</si>
  <si>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</si>
  <si>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</si>
  <si>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</si>
  <si>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</si>
  <si>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</si>
  <si>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</si>
  <si>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</si>
  <si>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</si>
  <si>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</si>
  <si>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</si>
  <si>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</si>
  <si>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</si>
  <si>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</si>
  <si>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</si>
  <si>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</si>
  <si>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</si>
  <si>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</si>
  <si>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</si>
  <si>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</si>
  <si>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</si>
  <si>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</si>
  <si>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</si>
  <si>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</si>
  <si>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</si>
  <si>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</si>
  <si>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</si>
  <si>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</si>
  <si>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</si>
  <si>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</si>
  <si>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</si>
  <si>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</si>
  <si>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</si>
  <si>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</si>
  <si>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</si>
  <si>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</si>
  <si>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</si>
  <si>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</si>
  <si>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</si>
  <si>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</si>
  <si>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</si>
  <si>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</si>
  <si>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</si>
  <si>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</si>
  <si>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</si>
  <si>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</si>
  <si>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</si>
  <si>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</si>
  <si>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</si>
  <si>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</si>
  <si>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</si>
  <si>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</si>
  <si>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</si>
  <si>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</si>
  <si>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</si>
  <si>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</si>
  <si>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</si>
  <si>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</si>
  <si>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</si>
  <si>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</si>
  <si>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</si>
  <si>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</si>
  <si>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</si>
  <si>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</si>
  <si>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</si>
  <si>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</si>
  <si>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</si>
  <si>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</si>
  <si>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</si>
  <si>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</si>
  <si>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</si>
  <si>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</si>
  <si>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</si>
  <si>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</si>
  <si>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</si>
  <si>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</si>
  <si>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</si>
  <si>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</si>
  <si>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</si>
  <si>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</si>
  <si>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</si>
  <si>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</si>
  <si>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</si>
  <si>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</si>
  <si>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</si>
  <si>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</si>
  <si>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</si>
  <si>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</si>
  <si>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</si>
  <si>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</si>
  <si>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</si>
  <si>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</si>
  <si>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</si>
  <si>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</si>
  <si>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</si>
  <si>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</si>
  <si>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</si>
  <si>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</si>
  <si>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</si>
  <si>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</si>
  <si>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</si>
  <si>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</si>
  <si>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</si>
  <si>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</si>
  <si>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</si>
  <si>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</si>
  <si>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</si>
  <si>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</si>
  <si>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</si>
  <si>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</si>
  <si>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</si>
  <si>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</si>
  <si>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</si>
  <si>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</si>
  <si>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</si>
  <si>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</si>
  <si>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</si>
  <si>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</si>
  <si>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</si>
  <si>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</si>
  <si>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</si>
  <si>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</si>
  <si>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</si>
  <si>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</si>
  <si>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</si>
  <si>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</si>
  <si>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</si>
  <si>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</si>
  <si>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</si>
  <si>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</si>
  <si>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</si>
  <si>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</si>
  <si>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</si>
  <si>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</si>
  <si>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</si>
  <si>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</si>
  <si>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</si>
  <si>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</si>
  <si>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</si>
  <si>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</si>
  <si>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</si>
  <si>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</si>
  <si>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</si>
  <si>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</si>
  <si>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</si>
  <si>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</si>
  <si>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</si>
  <si>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</si>
  <si>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</si>
  <si>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</si>
  <si>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</si>
  <si>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</si>
  <si>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</si>
  <si>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</si>
  <si>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</si>
  <si>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</si>
  <si>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</si>
  <si>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</si>
  <si>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</si>
  <si>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</si>
  <si>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</si>
  <si>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</si>
  <si>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</si>
  <si>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</si>
  <si>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</si>
  <si>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</si>
  <si>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</si>
  <si>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</si>
  <si>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</si>
  <si>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</si>
  <si>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</si>
  <si>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</si>
  <si>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</si>
  <si>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</si>
  <si>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</si>
  <si>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</si>
  <si>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</si>
  <si>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</si>
  <si>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</si>
  <si>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</si>
  <si>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</si>
  <si>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</si>
  <si>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</si>
  <si>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</si>
  <si>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</si>
  <si>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</si>
  <si>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</si>
  <si>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</si>
  <si>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</si>
  <si>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</si>
  <si>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</si>
  <si>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</si>
  <si>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</si>
  <si>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</si>
  <si>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</si>
  <si>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</si>
  <si>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</si>
  <si>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</si>
  <si>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</si>
  <si>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</si>
  <si>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</si>
  <si>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</si>
  <si>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</si>
  <si>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</si>
  <si>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</si>
  <si>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</si>
  <si>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</si>
  <si>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</si>
  <si>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</si>
  <si>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</si>
  <si>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</si>
  <si>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</si>
  <si>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</si>
  <si>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</si>
  <si>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</si>
  <si>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</si>
  <si>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</si>
  <si>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</si>
  <si>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</si>
  <si>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</si>
  <si>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</si>
  <si>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</si>
  <si>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</si>
  <si>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</si>
  <si>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</si>
  <si>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</si>
  <si>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</si>
  <si>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</si>
  <si>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</si>
  <si>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</si>
  <si>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</si>
  <si>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</si>
  <si>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</si>
  <si>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</si>
  <si>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</si>
  <si>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</si>
  <si>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</si>
  <si>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</si>
  <si>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</si>
  <si>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</si>
  <si>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</si>
  <si>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</si>
  <si>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</si>
  <si>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</si>
  <si>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</si>
  <si>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</si>
  <si>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</si>
  <si>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</si>
  <si>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</si>
  <si>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</si>
  <si>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</si>
  <si>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</si>
  <si>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</si>
  <si>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</si>
  <si>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</si>
  <si>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</si>
  <si>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</si>
  <si>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</si>
  <si>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</si>
  <si>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</si>
  <si>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</si>
  <si>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</si>
  <si>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</si>
  <si>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</si>
  <si>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</si>
  <si>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</si>
  <si>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</si>
  <si>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</si>
  <si>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</si>
  <si>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</si>
  <si>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</si>
  <si>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</si>
  <si>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</si>
  <si>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</si>
  <si>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</si>
  <si>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</si>
  <si>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</si>
  <si>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</si>
  <si>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</si>
  <si>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</si>
  <si>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</si>
  <si>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</si>
  <si>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</si>
  <si>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</si>
  <si>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</si>
  <si>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</si>
  <si>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</si>
  <si>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</si>
  <si>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</si>
  <si>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</si>
  <si>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</si>
  <si>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</si>
  <si>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</si>
  <si>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</si>
  <si>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</si>
  <si>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</si>
  <si>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</si>
  <si>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</si>
  <si>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</si>
  <si>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</si>
  <si>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</si>
  <si>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</si>
  <si>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</si>
  <si>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</si>
  <si>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</si>
  <si>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</si>
  <si>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</si>
  <si>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</si>
  <si>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</si>
  <si>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</si>
  <si>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</si>
  <si>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</si>
  <si>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</si>
  <si>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</si>
  <si>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</si>
  <si>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</si>
  <si>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</si>
  <si>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</si>
  <si>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</si>
  <si>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</si>
  <si>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</si>
  <si>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</si>
  <si>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</si>
  <si>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</si>
  <si>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</si>
  <si>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</si>
  <si>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</si>
  <si>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</si>
  <si>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</si>
  <si>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</si>
  <si>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</si>
  <si>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</si>
  <si>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</si>
  <si>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</si>
  <si>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</si>
  <si>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</si>
  <si>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</si>
  <si>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</si>
  <si>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</si>
  <si>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</si>
  <si>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</si>
  <si>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</si>
  <si>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</si>
  <si>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</si>
  <si>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</si>
  <si>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</si>
  <si>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</si>
  <si>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</si>
  <si>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</si>
  <si>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</si>
  <si>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</si>
  <si>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</si>
  <si>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</si>
  <si>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</si>
  <si>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</si>
  <si>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</si>
  <si>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</si>
  <si>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</si>
  <si>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</si>
  <si>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</si>
  <si>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</si>
  <si>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</si>
  <si>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</si>
  <si>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</si>
  <si>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</si>
  <si>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</si>
  <si>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</si>
  <si>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</si>
  <si>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</si>
  <si>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</si>
  <si>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</si>
  <si>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</si>
  <si>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</si>
  <si>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</si>
  <si>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</si>
  <si>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</si>
  <si>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</si>
  <si>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</si>
  <si>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</si>
  <si>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</si>
  <si>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</si>
  <si>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</si>
  <si>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</si>
  <si>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</si>
  <si>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</si>
  <si>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</si>
  <si>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</si>
  <si>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</si>
  <si>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</si>
  <si>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</si>
  <si>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</si>
  <si>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</si>
  <si>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</si>
  <si>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</si>
  <si>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</si>
  <si>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</si>
  <si>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</si>
  <si>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</si>
  <si>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</si>
  <si>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</si>
  <si>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</si>
  <si>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</si>
  <si>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</si>
  <si>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</si>
  <si>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</si>
  <si>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</si>
  <si>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</si>
  <si>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</si>
  <si>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</si>
  <si>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</si>
  <si>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</si>
  <si>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</si>
  <si>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</si>
  <si>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</si>
  <si>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</si>
  <si>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</si>
  <si>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</si>
  <si>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</si>
  <si>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</si>
  <si>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</si>
  <si>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</si>
  <si>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</si>
  <si>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</si>
  <si>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</si>
  <si>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</si>
  <si>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</si>
  <si>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</si>
  <si>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</si>
  <si>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</si>
  <si>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</si>
  <si>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</si>
  <si>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</si>
  <si>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</si>
  <si>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</si>
  <si>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</si>
  <si>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</si>
  <si>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</si>
  <si>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</si>
  <si>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</si>
  <si>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</si>
  <si>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</si>
  <si>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</si>
  <si>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</si>
  <si>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</si>
  <si>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</si>
  <si>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</si>
  <si>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</si>
  <si>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</si>
  <si>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</si>
  <si>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</si>
  <si>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</si>
  <si>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</si>
  <si>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</si>
  <si>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</si>
  <si>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</si>
  <si>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</si>
  <si>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</si>
  <si>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</si>
  <si>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</si>
  <si>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</si>
  <si>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</si>
  <si>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</si>
  <si>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</si>
  <si>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</si>
  <si>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</si>
  <si>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</si>
  <si>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</si>
  <si>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</si>
  <si>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</si>
  <si>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</si>
  <si>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</si>
  <si>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</si>
  <si>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</si>
  <si>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</si>
  <si>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</si>
  <si>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</si>
  <si>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</si>
  <si>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</si>
  <si>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</si>
  <si>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</si>
  <si>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</si>
  <si>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</si>
  <si>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</si>
  <si>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</si>
  <si>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</si>
  <si>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</si>
  <si>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</si>
  <si>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</si>
  <si>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</si>
  <si>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</si>
  <si>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</si>
  <si>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</si>
  <si>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</si>
  <si>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</si>
  <si>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</si>
  <si>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</si>
  <si>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</si>
  <si>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</si>
  <si>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</si>
  <si>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</si>
  <si>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</si>
  <si>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</si>
  <si>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</si>
  <si>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</si>
  <si>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</si>
  <si>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</si>
  <si>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</si>
  <si>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</si>
  <si>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</si>
  <si>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</si>
  <si>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</si>
  <si>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</si>
  <si>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</si>
  <si>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</si>
  <si>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</si>
  <si>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</si>
  <si>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</si>
  <si>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</si>
  <si>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</si>
  <si>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</si>
  <si>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</si>
  <si>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</si>
  <si>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</si>
  <si>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</si>
  <si>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</si>
  <si>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</si>
  <si>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</si>
  <si>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</si>
  <si>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</si>
  <si>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</si>
  <si>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</si>
  <si>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</si>
  <si>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</si>
  <si>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</si>
  <si>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</si>
  <si>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</si>
  <si>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</si>
  <si>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</si>
  <si>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</si>
  <si>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</si>
  <si>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</si>
  <si>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</si>
  <si>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</si>
  <si>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</si>
  <si>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</si>
  <si>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</si>
  <si>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</si>
  <si>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</si>
  <si>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</si>
  <si>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</si>
  <si>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</si>
  <si>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</si>
  <si>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</si>
  <si>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</si>
  <si>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</si>
  <si>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</si>
  <si>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</si>
  <si>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</si>
  <si>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</si>
  <si>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</si>
  <si>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</si>
  <si>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</si>
  <si>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</si>
  <si>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</si>
  <si>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</si>
  <si>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</si>
  <si>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</si>
  <si>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</si>
  <si>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</si>
  <si>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</si>
  <si>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</si>
  <si>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</si>
  <si>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</si>
  <si>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</si>
  <si>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</si>
  <si>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</si>
  <si>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</si>
  <si>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</si>
  <si>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</si>
  <si>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</si>
  <si>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</si>
  <si>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</si>
  <si>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</si>
  <si>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</si>
  <si>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</si>
  <si>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</si>
  <si>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</si>
  <si>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</si>
  <si>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</si>
  <si>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</si>
  <si>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</si>
  <si>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</si>
  <si>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</si>
  <si>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</si>
  <si>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</si>
  <si>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</si>
  <si>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</si>
  <si>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</si>
  <si>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</si>
  <si>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</si>
  <si>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</si>
  <si>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</si>
  <si>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</si>
  <si>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</si>
  <si>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</si>
  <si>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</si>
  <si>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</si>
  <si>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</si>
  <si>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</si>
  <si>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</si>
  <si>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</si>
  <si>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</si>
  <si>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</si>
  <si>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</si>
  <si>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</si>
  <si>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</si>
  <si>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</si>
  <si>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</si>
  <si>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</si>
  <si>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</si>
  <si>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</si>
  <si>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</si>
  <si>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</si>
  <si>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</si>
  <si>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</si>
  <si>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</si>
  <si>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</si>
  <si>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</si>
  <si>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</si>
  <si>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</si>
  <si>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</si>
  <si>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</si>
  <si>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</si>
  <si>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</si>
  <si>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</si>
  <si>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</si>
  <si>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</si>
  <si>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</si>
  <si>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</si>
  <si>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</si>
  <si>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</si>
  <si>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</si>
  <si>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</si>
  <si>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</si>
  <si>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</si>
  <si>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</si>
  <si>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</si>
  <si>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</si>
  <si>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</si>
  <si>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</si>
  <si>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</si>
  <si>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</si>
  <si>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</si>
  <si>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</si>
  <si>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</si>
  <si>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</si>
  <si>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</si>
  <si>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</si>
  <si>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</si>
  <si>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</si>
  <si>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</si>
  <si>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</si>
  <si>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</si>
  <si>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</si>
  <si>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</si>
  <si>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</si>
  <si>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</si>
  <si>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</si>
  <si>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</si>
  <si>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</si>
  <si>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</si>
  <si>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</si>
  <si>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</si>
  <si>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</si>
  <si>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</si>
  <si>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</si>
  <si>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</si>
  <si>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</si>
  <si>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</si>
  <si>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</si>
  <si>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</si>
  <si>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</si>
  <si>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</si>
  <si>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</si>
  <si>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</si>
  <si>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</si>
  <si>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</si>
  <si>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</si>
  <si>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</si>
  <si>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</si>
  <si>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</si>
  <si>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</si>
  <si>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</si>
  <si>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</si>
  <si>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</si>
  <si>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</si>
  <si>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</si>
  <si>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</si>
  <si>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</si>
  <si>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</si>
  <si>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</si>
  <si>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</si>
  <si>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</si>
  <si>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</si>
  <si>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</si>
  <si>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</si>
  <si>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</si>
  <si>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</si>
  <si>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</si>
  <si>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</si>
  <si>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</si>
  <si>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</si>
  <si>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</si>
  <si>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</si>
  <si>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</si>
  <si>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</si>
  <si>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</si>
  <si>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</si>
  <si>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</si>
  <si>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</si>
  <si>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</si>
  <si>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</si>
  <si>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</si>
  <si>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</si>
  <si>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</si>
  <si>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</si>
  <si>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</si>
  <si>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</si>
  <si>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</si>
  <si>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</si>
  <si>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</si>
  <si>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</si>
  <si>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</si>
  <si>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</si>
  <si>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</si>
  <si>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</si>
  <si>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</si>
  <si>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</si>
  <si>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</si>
  <si>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</si>
  <si>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</si>
  <si>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</si>
  <si>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</si>
  <si>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</si>
  <si>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</si>
  <si>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</si>
  <si>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</si>
  <si>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</si>
  <si>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</si>
  <si>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</si>
  <si>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</si>
  <si>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</si>
  <si>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</si>
  <si>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</si>
  <si>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</si>
  <si>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</si>
  <si>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</si>
  <si>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</si>
  <si>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</si>
  <si>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</si>
  <si>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</si>
  <si>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</si>
  <si>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</si>
  <si>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</si>
  <si>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</si>
  <si>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</si>
  <si>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</si>
  <si>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</si>
  <si>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</si>
  <si>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</si>
  <si>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</si>
  <si>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</si>
  <si>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</si>
  <si>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</si>
  <si>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</si>
  <si>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</si>
  <si>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</si>
  <si>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</si>
  <si>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</si>
  <si>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</si>
  <si>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</si>
  <si>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</si>
  <si>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</si>
  <si>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</si>
  <si>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</si>
  <si>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</si>
  <si>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</si>
  <si>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</si>
  <si>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</si>
  <si>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</si>
  <si>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</si>
  <si>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</si>
  <si>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</si>
  <si>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</si>
  <si>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</si>
  <si>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</si>
  <si>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</si>
  <si>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</si>
  <si>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</si>
  <si>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</si>
  <si>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</si>
  <si>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</si>
  <si>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</si>
  <si>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</si>
  <si>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</si>
  <si>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</si>
  <si>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</si>
  <si>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</si>
  <si>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</si>
  <si>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</si>
  <si>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</si>
  <si>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</si>
  <si>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</si>
  <si>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</si>
  <si>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</si>
  <si>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</si>
  <si>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</si>
  <si>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</si>
  <si>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</si>
  <si>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</si>
  <si>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</si>
  <si>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</si>
  <si>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</si>
  <si>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</si>
  <si>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</si>
  <si>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</si>
  <si>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</si>
  <si>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</si>
  <si>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</si>
  <si>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</si>
  <si>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</si>
  <si>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</si>
  <si>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</si>
  <si>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</si>
  <si>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</si>
  <si>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</si>
  <si>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</si>
  <si>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</si>
  <si>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</si>
  <si>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</si>
  <si>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</si>
  <si>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</si>
  <si>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</si>
  <si>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</si>
  <si>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</si>
  <si>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</si>
  <si>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</si>
  <si>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</si>
  <si>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</si>
  <si>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</si>
  <si>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</si>
  <si>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</si>
  <si>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</si>
  <si>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</si>
  <si>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</si>
  <si>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</si>
  <si>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</si>
  <si>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</si>
  <si>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</si>
  <si>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</si>
  <si>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</si>
  <si>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</si>
  <si>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</si>
  <si>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</si>
  <si>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</si>
  <si>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</si>
  <si>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</si>
  <si>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</si>
  <si>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</si>
  <si>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</si>
  <si>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</si>
  <si>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</si>
  <si>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</si>
  <si>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</si>
  <si>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</si>
  <si>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</si>
  <si>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</si>
  <si>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</si>
  <si>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</si>
  <si>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</si>
  <si>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</si>
  <si>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</si>
  <si>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</si>
  <si>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</si>
  <si>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</si>
  <si>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</si>
  <si>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</si>
  <si>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</si>
  <si>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</si>
  <si>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</si>
  <si>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</si>
  <si>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</si>
  <si>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</si>
  <si>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</si>
  <si>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</si>
  <si>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</si>
  <si>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</si>
  <si>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</si>
  <si>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</si>
  <si>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</si>
  <si>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</si>
  <si>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</si>
  <si>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</si>
  <si>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</si>
  <si>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</si>
  <si>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</si>
  <si>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</si>
  <si>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</si>
  <si>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</si>
  <si>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</si>
  <si>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</si>
  <si>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</si>
  <si>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</si>
  <si>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</si>
  <si>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</si>
  <si>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</si>
  <si>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</si>
  <si>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</si>
  <si>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</si>
  <si>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</si>
  <si>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</si>
  <si>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</si>
  <si>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</si>
  <si>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</si>
  <si>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</si>
  <si>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</si>
  <si>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</si>
  <si>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</si>
  <si>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</si>
  <si>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</si>
  <si>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</si>
  <si>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</si>
  <si>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</si>
  <si>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</si>
  <si>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</si>
  <si>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</si>
  <si>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</si>
  <si>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</si>
  <si>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</si>
  <si>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</si>
  <si>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</si>
  <si>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</si>
  <si>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</si>
  <si>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</si>
  <si>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</si>
  <si>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</si>
  <si>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</si>
  <si>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</si>
  <si>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</si>
  <si>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</si>
  <si>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</si>
  <si>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</si>
  <si>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</si>
  <si>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</si>
  <si>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</si>
  <si>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</si>
  <si>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</si>
  <si>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</si>
  <si>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</si>
  <si>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</si>
  <si>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</si>
  <si>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</si>
  <si>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</si>
  <si>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</si>
  <si>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</si>
  <si>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</si>
  <si>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</si>
  <si>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</si>
  <si>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</si>
  <si>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</si>
  <si>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</si>
  <si>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</si>
  <si>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</si>
  <si>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</si>
  <si>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</si>
  <si>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</si>
  <si>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</si>
  <si>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</si>
  <si>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</si>
  <si>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</si>
  <si>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</si>
  <si>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</si>
  <si>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</si>
  <si>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</si>
  <si>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</si>
  <si>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</si>
  <si>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</si>
  <si>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</si>
  <si>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</si>
  <si>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</si>
  <si>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</si>
  <si>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</si>
  <si>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</si>
  <si>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</si>
  <si>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</si>
  <si>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</si>
  <si>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</si>
  <si>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</si>
  <si>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</si>
  <si>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</si>
  <si>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</si>
  <si>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</si>
  <si>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</si>
  <si>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</si>
  <si>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</si>
  <si>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</si>
  <si>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</si>
  <si>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</si>
  <si>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</si>
  <si>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</si>
  <si>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</si>
  <si>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</si>
  <si>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</si>
  <si>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</si>
  <si>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</si>
  <si>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</si>
  <si>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</si>
  <si>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</si>
  <si>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</si>
  <si>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</si>
  <si>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</si>
  <si>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</si>
  <si>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</si>
  <si>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</si>
  <si>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</si>
  <si>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</si>
  <si>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</si>
  <si>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</si>
  <si>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</si>
  <si>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</si>
  <si>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</si>
  <si>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</si>
  <si>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</si>
  <si>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</si>
  <si>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</si>
  <si>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</si>
  <si>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</si>
  <si>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</si>
  <si>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</si>
  <si>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</si>
  <si>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</si>
  <si>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</si>
  <si>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</si>
  <si>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</si>
  <si>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</si>
  <si>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</si>
  <si>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</si>
  <si>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</si>
  <si>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</si>
  <si>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</si>
  <si>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</si>
  <si>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</si>
  <si>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</si>
  <si>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</si>
  <si>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</si>
  <si>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</si>
  <si>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</si>
  <si>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</si>
  <si>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</si>
  <si>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</si>
  <si>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</si>
  <si>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</si>
  <si>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</si>
  <si>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</si>
  <si>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</si>
  <si>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</si>
  <si>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</si>
  <si>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</si>
  <si>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</si>
  <si>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</si>
  <si>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</si>
  <si>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</si>
  <si>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</si>
  <si>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</si>
  <si>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</si>
  <si>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</si>
  <si>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</si>
  <si>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</si>
  <si>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</si>
  <si>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</si>
  <si>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</si>
  <si>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</si>
  <si>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</si>
  <si>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</si>
  <si>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</si>
  <si>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</si>
  <si>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</si>
  <si>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</si>
  <si>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</si>
  <si>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</si>
  <si>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</si>
  <si>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</si>
  <si>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</si>
  <si>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</si>
  <si>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</si>
  <si>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</si>
  <si>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</si>
  <si>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</si>
  <si>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</si>
  <si>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</si>
  <si>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</si>
  <si>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</si>
  <si>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</si>
  <si>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</si>
  <si>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</si>
  <si>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</si>
  <si>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</si>
  <si>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</si>
  <si>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</si>
  <si>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</si>
  <si>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</si>
  <si>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</si>
  <si>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</si>
  <si>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</si>
  <si>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</si>
  <si>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</si>
  <si>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</si>
  <si>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</si>
  <si>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</si>
  <si>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</si>
  <si>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</si>
  <si>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</si>
  <si>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</si>
  <si>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</si>
  <si>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</si>
  <si>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</si>
  <si>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</si>
  <si>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</si>
  <si>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</si>
  <si>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</si>
  <si>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</si>
  <si>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</si>
  <si>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</si>
  <si>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</si>
  <si>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</si>
  <si>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</si>
  <si>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</si>
  <si>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</si>
  <si>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</si>
  <si>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</si>
  <si>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</si>
  <si>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</si>
  <si>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</si>
  <si>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</si>
  <si>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</si>
  <si>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</si>
  <si>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</si>
  <si>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</si>
  <si>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</si>
  <si>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</si>
  <si>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</si>
  <si>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</si>
  <si>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</si>
  <si>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</si>
  <si>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</si>
  <si>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</si>
  <si>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</si>
  <si>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</si>
  <si>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</si>
  <si>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</si>
  <si>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</si>
  <si>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</si>
  <si>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</si>
  <si>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</si>
  <si>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</si>
  <si>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</si>
  <si>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</si>
  <si>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</si>
  <si>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</si>
  <si>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</si>
  <si>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</si>
  <si>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</si>
  <si>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</si>
  <si>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</si>
  <si>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</si>
  <si>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</si>
  <si>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</si>
  <si>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</si>
  <si>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</si>
  <si>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</si>
  <si>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</si>
  <si>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</si>
  <si>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</si>
  <si>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</si>
  <si>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</si>
  <si>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</si>
  <si>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</si>
  <si>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</si>
  <si>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</si>
  <si>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</si>
  <si>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</si>
  <si>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</si>
  <si>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</si>
  <si>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</si>
  <si>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</si>
  <si>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</si>
  <si>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</si>
  <si>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</si>
  <si>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</si>
  <si>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</si>
  <si>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</si>
  <si>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</si>
  <si>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</si>
  <si>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</si>
  <si>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</si>
  <si>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</si>
  <si>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</si>
  <si>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</si>
  <si>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</si>
  <si>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</si>
  <si>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</si>
  <si>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</si>
  <si>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</si>
  <si>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</si>
  <si>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</si>
  <si>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</si>
  <si>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</si>
  <si>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</si>
  <si>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</si>
  <si>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</si>
  <si>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</si>
  <si>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</si>
  <si>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</si>
  <si>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</si>
  <si>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</si>
  <si>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</si>
  <si>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</si>
  <si>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</si>
  <si>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</si>
  <si>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</si>
  <si>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</si>
  <si>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</si>
  <si>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</si>
  <si>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</si>
  <si>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</si>
  <si>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</si>
  <si>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</si>
  <si>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</si>
  <si>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</si>
  <si>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</si>
  <si>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</si>
  <si>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</si>
  <si>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</si>
  <si>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</si>
  <si>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</si>
  <si>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</si>
  <si>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</si>
  <si>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</si>
  <si>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</si>
  <si>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</si>
  <si>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</si>
  <si>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</si>
  <si>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</si>
  <si>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</si>
  <si>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</si>
  <si>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</si>
  <si>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</si>
  <si>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</si>
  <si>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</si>
  <si>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</si>
  <si>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</si>
  <si>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</si>
  <si>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</si>
  <si>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</si>
  <si>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</si>
  <si>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</si>
  <si>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</si>
  <si>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</si>
  <si>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</si>
  <si>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</si>
  <si>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</si>
  <si>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</si>
  <si>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</si>
  <si>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</si>
  <si>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</si>
  <si>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</si>
  <si>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</si>
  <si>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</si>
  <si>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</si>
  <si>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</si>
  <si>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</si>
  <si>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</si>
  <si>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</si>
  <si>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</si>
  <si>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</si>
  <si>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</si>
  <si>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</si>
  <si>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</si>
  <si>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</si>
  <si>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</si>
  <si>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</si>
  <si>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</si>
  <si>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</si>
  <si>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</si>
  <si>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</si>
  <si>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</si>
  <si>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</si>
  <si>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</si>
  <si>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</si>
  <si>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</si>
  <si>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</si>
  <si>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</si>
  <si>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</si>
  <si>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</si>
  <si>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</si>
  <si>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</si>
  <si>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</si>
  <si>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</si>
  <si>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</si>
  <si>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</si>
  <si>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</si>
  <si>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</si>
  <si>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</si>
  <si>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</si>
  <si>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</si>
  <si>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</si>
  <si>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</si>
  <si>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</si>
  <si>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</si>
  <si>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</si>
  <si>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</si>
  <si>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</si>
  <si>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</si>
  <si>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</si>
  <si>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</si>
  <si>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</si>
  <si>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</si>
  <si>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</si>
  <si>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</si>
  <si>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</si>
  <si>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</si>
  <si>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</si>
  <si>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</si>
  <si>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</si>
  <si>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</si>
  <si>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</si>
  <si>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</si>
  <si>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</si>
  <si>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</si>
  <si>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</si>
  <si>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</si>
  <si>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</si>
  <si>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</si>
  <si>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</si>
  <si>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</si>
  <si>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</si>
  <si>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</si>
  <si>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</si>
  <si>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</si>
  <si>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</si>
  <si>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</si>
  <si>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</si>
  <si>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</si>
  <si>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</si>
  <si>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</si>
  <si>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</si>
  <si>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</si>
  <si>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</si>
  <si>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</si>
  <si>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</si>
  <si>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</si>
  <si>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</si>
  <si>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</si>
  <si>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</si>
  <si>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</si>
  <si>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</si>
  <si>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</si>
  <si>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</si>
  <si>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</si>
  <si>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</si>
  <si>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</si>
  <si>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</si>
  <si>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</si>
  <si>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</si>
  <si>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</si>
  <si>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</si>
  <si>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</si>
  <si>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</si>
  <si>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</si>
  <si>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</si>
  <si>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</si>
  <si>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</si>
  <si>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</si>
  <si>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</si>
  <si>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</si>
  <si>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</si>
  <si>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</si>
  <si>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</si>
  <si>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</si>
  <si>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</si>
  <si>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</si>
  <si>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</si>
  <si>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</si>
  <si>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</si>
  <si>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</si>
  <si>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</si>
  <si>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</si>
  <si>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</si>
  <si>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</si>
  <si>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</si>
  <si>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</si>
  <si>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</si>
  <si>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</si>
  <si>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</si>
  <si>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</si>
  <si>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</si>
  <si>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</si>
  <si>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</si>
  <si>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</si>
  <si>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</si>
  <si>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</si>
  <si>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</si>
  <si>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</si>
  <si>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</si>
  <si>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</si>
  <si>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</si>
  <si>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</si>
  <si>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</si>
  <si>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</si>
  <si>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</si>
  <si>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</si>
  <si>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</si>
  <si>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</si>
  <si>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</si>
  <si>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</si>
  <si>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</si>
  <si>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</si>
  <si>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</si>
  <si>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</si>
  <si>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</si>
  <si>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</si>
  <si>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</si>
  <si>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</si>
  <si>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</si>
  <si>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</si>
  <si>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</si>
  <si>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</si>
  <si>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</si>
  <si>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</si>
  <si>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</si>
  <si>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</si>
  <si>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</si>
  <si>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</si>
  <si>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</si>
  <si>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</si>
  <si>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</si>
  <si>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</si>
  <si>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</si>
  <si>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</si>
  <si>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</si>
  <si>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</si>
  <si>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</si>
  <si>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</si>
  <si>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</si>
  <si>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</si>
  <si>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</si>
  <si>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</si>
  <si>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</si>
  <si>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</si>
  <si>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</si>
  <si>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</si>
  <si>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</si>
  <si>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</si>
  <si>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</si>
  <si>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</si>
  <si>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</si>
  <si>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</si>
  <si>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</si>
  <si>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</si>
  <si>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</si>
  <si>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</si>
  <si>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</si>
  <si>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</si>
  <si>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</si>
  <si>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</si>
  <si>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</si>
  <si>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</si>
  <si>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</si>
  <si>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</si>
  <si>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</si>
  <si>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</si>
  <si>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</si>
  <si>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</si>
  <si>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</si>
  <si>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</si>
  <si>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</si>
  <si>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</si>
  <si>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</si>
  <si>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</si>
  <si>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</si>
  <si>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</si>
  <si>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</si>
  <si>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</si>
  <si>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</si>
  <si>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</si>
  <si>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</si>
  <si>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</si>
  <si>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</si>
  <si>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</si>
  <si>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</si>
  <si>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</si>
  <si>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</si>
  <si>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</si>
  <si>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</si>
  <si>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</si>
  <si>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</si>
  <si>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</si>
  <si>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</si>
  <si>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</si>
  <si>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</si>
  <si>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</si>
  <si>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</si>
  <si>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</si>
  <si>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</si>
  <si>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</si>
  <si>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</si>
  <si>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</si>
  <si>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</si>
  <si>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</si>
  <si>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</si>
  <si>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</si>
  <si>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</si>
  <si>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</si>
  <si>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</si>
  <si>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</si>
  <si>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</si>
  <si>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</si>
  <si>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</si>
  <si>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</si>
  <si>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</si>
  <si>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</si>
  <si>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</si>
  <si>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</si>
  <si>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</si>
  <si>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</si>
  <si>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</si>
  <si>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</si>
  <si>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</si>
  <si>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</si>
  <si>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</si>
  <si>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</si>
  <si>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</si>
  <si>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</si>
  <si>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</si>
  <si>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</si>
  <si>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</si>
  <si>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</si>
  <si>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</si>
  <si>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</si>
  <si>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</si>
  <si>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</si>
  <si>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</si>
  <si>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</si>
  <si>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</si>
  <si>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</si>
  <si>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</si>
  <si>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</si>
  <si>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</si>
  <si>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</si>
  <si>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</si>
  <si>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</si>
  <si>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</si>
  <si>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</si>
  <si>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</si>
  <si>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</si>
  <si>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</si>
  <si>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</si>
  <si>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</si>
  <si>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</si>
  <si>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</si>
  <si>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</si>
  <si>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</si>
  <si>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</si>
  <si>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</si>
  <si>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</si>
  <si>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</si>
  <si>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</si>
  <si>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</si>
  <si>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</si>
  <si>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</si>
  <si>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</si>
  <si>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</si>
  <si>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</si>
  <si>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</si>
  <si>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</si>
  <si>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</si>
  <si>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</si>
  <si>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</si>
  <si>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</si>
  <si>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</si>
  <si>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</si>
  <si>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</si>
  <si>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</si>
  <si>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</si>
  <si>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</si>
  <si>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</si>
  <si>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</si>
  <si>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</si>
  <si>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</si>
  <si>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</si>
  <si>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</si>
  <si>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</si>
  <si>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</si>
  <si>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</si>
  <si>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</si>
  <si>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</si>
  <si>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</si>
  <si>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</si>
  <si>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</si>
  <si>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</si>
  <si>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</si>
  <si>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</si>
  <si>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</si>
  <si>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</si>
  <si>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</si>
  <si>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</si>
  <si>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</si>
  <si>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</si>
  <si>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</si>
  <si>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</si>
  <si>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</si>
  <si>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</si>
  <si>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</si>
  <si>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</si>
  <si>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</si>
  <si>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</si>
  <si>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</si>
  <si>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</si>
  <si>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</si>
  <si>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</si>
  <si>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</si>
  <si>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</si>
  <si>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</si>
  <si>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</si>
  <si>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</si>
  <si>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</si>
  <si>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</si>
  <si>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</si>
  <si>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</si>
  <si>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</si>
  <si>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</si>
  <si>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</si>
  <si>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</si>
  <si>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</si>
  <si>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</si>
  <si>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</si>
  <si>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</si>
  <si>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</si>
  <si>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</si>
  <si>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</si>
  <si>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</si>
  <si>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</si>
  <si>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</si>
  <si>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</si>
  <si>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</si>
  <si>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</si>
  <si>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</si>
  <si>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</si>
  <si>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</si>
  <si>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</si>
  <si>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</si>
  <si>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</si>
  <si>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</si>
  <si>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</si>
  <si>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</si>
  <si>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</si>
  <si>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</si>
  <si>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</si>
  <si>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</si>
  <si>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</si>
  <si>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</si>
  <si>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</si>
  <si>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</si>
  <si>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</si>
  <si>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</si>
  <si>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</si>
  <si>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</si>
  <si>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</si>
  <si>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</si>
  <si>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</si>
  <si>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</si>
  <si>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</si>
  <si>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</si>
  <si>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</si>
  <si>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</si>
  <si>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</si>
  <si>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</si>
  <si>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</si>
  <si>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</si>
  <si>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</si>
  <si>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</si>
  <si>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</si>
  <si>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</si>
  <si>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</si>
  <si>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</si>
  <si>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</si>
  <si>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</si>
  <si>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</si>
  <si>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</si>
  <si>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</si>
  <si>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</si>
  <si>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</si>
  <si>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</si>
  <si>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</si>
  <si>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</si>
  <si>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</si>
  <si>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</si>
  <si>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</si>
  <si>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</si>
  <si>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</si>
  <si>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</si>
  <si>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</si>
  <si>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</si>
  <si>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</si>
  <si>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</si>
  <si>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</si>
  <si>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</si>
  <si>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</si>
  <si>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</si>
  <si>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</si>
  <si>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</si>
  <si>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</si>
  <si>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</si>
  <si>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</si>
  <si>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</si>
  <si>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</si>
  <si>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</si>
  <si>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</si>
  <si>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</si>
  <si>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</si>
  <si>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</si>
  <si>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</si>
  <si>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</si>
  <si>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</si>
  <si>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</si>
  <si>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</si>
  <si>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</si>
  <si>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</si>
  <si>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</si>
  <si>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</si>
  <si>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</si>
  <si>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</si>
  <si>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</si>
  <si>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</si>
  <si>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</si>
  <si>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</si>
  <si>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</si>
  <si>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</si>
  <si>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</si>
  <si>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</si>
  <si>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</si>
  <si>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</si>
  <si>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</si>
  <si>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</si>
  <si>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</si>
  <si>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</si>
  <si>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</si>
  <si>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</si>
  <si>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</si>
  <si>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</si>
  <si>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</si>
  <si>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</si>
  <si>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</si>
  <si>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</si>
  <si>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</si>
  <si>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</si>
  <si>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</si>
  <si>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</si>
  <si>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</si>
  <si>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</si>
  <si>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</si>
  <si>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</si>
  <si>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</si>
  <si>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</si>
  <si>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</si>
  <si>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</si>
  <si>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</si>
  <si>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</si>
  <si>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</si>
  <si>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</si>
  <si>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</si>
  <si>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</si>
  <si>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</si>
  <si>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</si>
  <si>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</si>
  <si>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</si>
  <si>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</si>
  <si>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</si>
  <si>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</si>
  <si>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</si>
  <si>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</si>
  <si>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</si>
  <si>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</si>
  <si>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</si>
  <si>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</si>
  <si>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</si>
  <si>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</si>
  <si>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</si>
  <si>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</si>
  <si>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</si>
  <si>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</si>
  <si>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</si>
  <si>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</si>
  <si>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</si>
  <si>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</si>
  <si>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</si>
  <si>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</si>
  <si>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</si>
  <si>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</si>
  <si>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</si>
  <si>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</si>
  <si>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</si>
  <si>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</si>
  <si>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</si>
  <si>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</si>
  <si>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</si>
  <si>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</si>
  <si>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</si>
  <si>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</si>
  <si>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</si>
  <si>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</si>
  <si>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</si>
  <si>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</si>
  <si>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</si>
  <si>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</si>
  <si>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</si>
  <si>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</si>
  <si>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</si>
  <si>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</si>
  <si>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</si>
  <si>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</si>
  <si>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</si>
  <si>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</si>
  <si>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</si>
  <si>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</si>
  <si>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</si>
  <si>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</si>
  <si>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</si>
  <si>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</si>
  <si>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</si>
  <si>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</si>
  <si>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</si>
  <si>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</si>
  <si>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</si>
  <si>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</si>
  <si>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</si>
  <si>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</si>
  <si>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</si>
  <si>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</si>
  <si>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</si>
  <si>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</si>
  <si>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</si>
  <si>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</si>
  <si>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</si>
  <si>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</si>
  <si>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</si>
  <si>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</si>
  <si>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</si>
  <si>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</si>
  <si>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</si>
  <si>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</si>
  <si>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</si>
  <si>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</si>
  <si>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</si>
  <si>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</si>
  <si>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</si>
  <si>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</si>
  <si>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</si>
  <si>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</si>
  <si>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</si>
  <si>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</si>
  <si>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</si>
  <si>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</si>
  <si>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</si>
  <si>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</si>
  <si>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</si>
  <si>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</si>
  <si>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</si>
  <si>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</si>
  <si>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</si>
  <si>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</si>
  <si>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</si>
  <si>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</si>
  <si>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</si>
  <si>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</si>
  <si>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</si>
  <si>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</si>
  <si>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</si>
  <si>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</si>
  <si>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</si>
  <si>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</si>
  <si>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</si>
  <si>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</si>
  <si>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</si>
  <si>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</si>
  <si>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</si>
  <si>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</si>
  <si>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</si>
  <si>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</si>
  <si>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</si>
  <si>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</si>
  <si>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</si>
  <si>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</si>
  <si>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</si>
  <si>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</si>
  <si>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</si>
  <si>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</si>
  <si>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</si>
  <si>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</si>
  <si>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</si>
  <si>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</si>
  <si>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</si>
  <si>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</si>
  <si>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</si>
  <si>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</si>
  <si>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</si>
  <si>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</si>
  <si>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</si>
  <si>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</si>
  <si>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</si>
  <si>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</si>
  <si>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</si>
  <si>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</si>
  <si>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</si>
  <si>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</si>
  <si>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</si>
  <si>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</si>
  <si>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</si>
  <si>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</si>
  <si>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</si>
  <si>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</si>
  <si>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</si>
  <si>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</si>
  <si>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</si>
  <si>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</si>
  <si>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</si>
  <si>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</si>
  <si>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</si>
  <si>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</si>
  <si>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</si>
  <si>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</si>
  <si>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</si>
  <si>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</si>
  <si>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</si>
  <si>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</si>
  <si>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</si>
  <si>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</si>
  <si>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</si>
  <si>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</si>
  <si>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</si>
  <si>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</si>
  <si>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</si>
  <si>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</si>
  <si>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</si>
  <si>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</si>
  <si>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</si>
  <si>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</si>
  <si>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</si>
  <si>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</si>
  <si>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</si>
  <si>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</si>
  <si>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</si>
  <si>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</si>
  <si>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</si>
  <si>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</si>
  <si>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</si>
  <si>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</si>
  <si>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</si>
  <si>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</si>
  <si>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</si>
  <si>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</si>
  <si>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</si>
  <si>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</si>
  <si>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</si>
  <si>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</si>
  <si>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</si>
  <si>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</si>
  <si>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</si>
  <si>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</si>
  <si>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</si>
  <si>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</si>
  <si>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</si>
  <si>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</si>
  <si>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</si>
  <si>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</si>
  <si>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</si>
  <si>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</si>
  <si>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</si>
  <si>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</si>
  <si>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</si>
  <si>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</si>
  <si>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</si>
  <si>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</si>
  <si>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</si>
  <si>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</si>
  <si>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</si>
  <si>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</si>
  <si>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</si>
  <si>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</si>
  <si>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</si>
  <si>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</si>
  <si>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</si>
  <si>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</si>
  <si>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</si>
  <si>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</si>
  <si>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</si>
  <si>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</si>
  <si>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</si>
  <si>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</si>
  <si>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</si>
  <si>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</si>
  <si>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</si>
  <si>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</si>
  <si>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</si>
  <si>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</si>
  <si>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</si>
  <si>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</si>
  <si>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</si>
  <si>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</si>
  <si>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</si>
  <si>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</si>
  <si>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</si>
  <si>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</si>
  <si>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</si>
  <si>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</si>
  <si>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</si>
  <si>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</si>
  <si>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</si>
  <si>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</si>
  <si>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</si>
  <si>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</si>
  <si>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</si>
  <si>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</si>
  <si>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</si>
  <si>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</si>
  <si>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</si>
  <si>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</si>
  <si>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</si>
  <si>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</si>
  <si>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</si>
  <si>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</si>
  <si>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</si>
  <si>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</si>
  <si>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</si>
  <si>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</si>
  <si>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</si>
  <si>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</si>
  <si>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</si>
  <si>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</si>
  <si>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</si>
  <si>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</si>
  <si>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</si>
  <si>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</si>
  <si>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</si>
  <si>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</si>
  <si>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</si>
  <si>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</si>
  <si>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</si>
  <si>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</si>
  <si>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</si>
  <si>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</si>
  <si>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</si>
  <si>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</si>
  <si>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</si>
  <si>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</si>
  <si>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</si>
  <si>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</si>
  <si>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</si>
  <si>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</si>
  <si>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</si>
  <si>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</si>
  <si>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</si>
  <si>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</si>
  <si>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</si>
  <si>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</si>
  <si>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</si>
  <si>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</si>
  <si>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</si>
  <si>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</si>
  <si>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</si>
  <si>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</si>
  <si>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</si>
  <si>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</si>
  <si>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</si>
  <si>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</si>
  <si>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</si>
  <si>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</si>
  <si>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</si>
  <si>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</si>
  <si>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</si>
  <si>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</si>
  <si>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</si>
  <si>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</si>
  <si>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</si>
  <si>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</si>
  <si>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</si>
  <si>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</si>
  <si>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</si>
  <si>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</si>
  <si>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</si>
  <si>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</si>
  <si>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</si>
  <si>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</si>
  <si>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</si>
  <si>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</si>
  <si>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</si>
  <si>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</si>
  <si>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</si>
  <si>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</si>
  <si>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</si>
  <si>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</si>
  <si>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</si>
  <si>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</si>
  <si>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</si>
  <si>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</si>
  <si>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</si>
  <si>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</si>
  <si>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</si>
  <si>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</si>
  <si>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</si>
  <si>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</si>
  <si>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</si>
  <si>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</si>
  <si>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</si>
  <si>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</si>
  <si>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</si>
  <si>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</si>
  <si>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</si>
  <si>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</si>
  <si>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</si>
  <si>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</si>
  <si>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</si>
  <si>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</si>
  <si>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</si>
  <si>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</si>
  <si>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</si>
  <si>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</si>
  <si>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</si>
  <si>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</si>
  <si>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</si>
  <si>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</si>
  <si>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</si>
  <si>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</si>
  <si>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</si>
  <si>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</si>
  <si>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</si>
  <si>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</si>
  <si>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</si>
  <si>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</si>
  <si>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</si>
  <si>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</si>
  <si>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</si>
  <si>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</si>
  <si>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</si>
  <si>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</si>
  <si>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</si>
  <si>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</si>
  <si>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</si>
  <si>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</si>
  <si>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</si>
  <si>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</si>
  <si>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</si>
  <si>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</si>
  <si>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</si>
  <si>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</si>
  <si>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</si>
  <si>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</si>
  <si>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</si>
  <si>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</si>
  <si>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</si>
  <si>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</si>
  <si>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</si>
  <si>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</si>
  <si>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</si>
  <si>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</si>
  <si>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</si>
  <si>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</si>
  <si>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</si>
  <si>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</si>
  <si>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</si>
  <si>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</si>
  <si>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</si>
  <si>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</si>
  <si>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</si>
  <si>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</si>
  <si>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</si>
  <si>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</si>
  <si>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</si>
  <si>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</si>
  <si>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</si>
  <si>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</si>
  <si>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</si>
  <si>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</si>
  <si>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</si>
  <si>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</si>
  <si>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</si>
  <si>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</si>
  <si>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</si>
  <si>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</si>
  <si>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</si>
  <si>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</si>
  <si>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</si>
  <si>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</si>
  <si>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</si>
  <si>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</si>
  <si>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</si>
  <si>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</si>
  <si>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</si>
  <si>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</si>
  <si>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</si>
  <si>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</si>
  <si>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</si>
  <si>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</si>
  <si>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</si>
  <si>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</si>
  <si>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</si>
  <si>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</si>
  <si>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</si>
  <si>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</si>
  <si>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</si>
  <si>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</si>
  <si>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</si>
  <si>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</si>
  <si>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</si>
  <si>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</si>
  <si>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</si>
  <si>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</si>
  <si>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</si>
  <si>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</si>
  <si>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</si>
  <si>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</si>
  <si>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</si>
  <si>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</si>
  <si>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</si>
  <si>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</si>
  <si>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</si>
  <si>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</si>
  <si>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</si>
  <si>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</si>
  <si>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</si>
  <si>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</si>
  <si>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</si>
  <si>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</si>
  <si>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</si>
  <si>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</si>
  <si>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</si>
  <si>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</si>
  <si>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</si>
  <si>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</si>
  <si>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</si>
  <si>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</si>
  <si>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</si>
  <si>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</si>
  <si>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</si>
  <si>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</si>
  <si>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</si>
  <si>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</si>
  <si>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</si>
  <si>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</si>
  <si>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</si>
  <si>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</si>
  <si>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</si>
  <si>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</si>
  <si>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</si>
  <si>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</si>
  <si>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</si>
  <si>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</si>
  <si>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</si>
  <si>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</si>
  <si>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</si>
  <si>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</si>
  <si>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</si>
  <si>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</si>
  <si>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</si>
  <si>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</si>
  <si>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</si>
  <si>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</si>
  <si>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</si>
  <si>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</si>
  <si>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</si>
  <si>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</si>
  <si>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</si>
  <si>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</si>
  <si>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</si>
  <si>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</si>
  <si>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</si>
  <si>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</si>
  <si>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</si>
  <si>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</si>
  <si>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</si>
  <si>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</si>
  <si>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</si>
  <si>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</si>
  <si>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</si>
  <si>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</si>
  <si>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</si>
  <si>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</si>
  <si>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</si>
  <si>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</si>
  <si>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</si>
  <si>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</si>
  <si>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</si>
  <si>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</si>
  <si>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</si>
  <si>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</si>
  <si>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</si>
  <si>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</si>
  <si>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</si>
  <si>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</si>
  <si>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</si>
  <si>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</si>
  <si>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</si>
  <si>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</si>
  <si>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</si>
  <si>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</si>
  <si>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</si>
  <si>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</si>
  <si>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</si>
  <si>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</si>
  <si>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</si>
  <si>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</si>
  <si>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</si>
  <si>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</si>
  <si>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</si>
  <si>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</si>
  <si>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</si>
  <si>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</si>
  <si>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</si>
  <si>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</si>
  <si>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</si>
  <si>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</si>
  <si>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</si>
  <si>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</si>
  <si>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</si>
  <si>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</si>
  <si>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</si>
  <si>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</si>
  <si>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</si>
  <si>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</si>
  <si>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</si>
  <si>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</si>
  <si>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</si>
  <si>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</si>
  <si>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</si>
  <si>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</si>
  <si>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</si>
  <si>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</si>
  <si>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</si>
  <si>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</si>
  <si>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</si>
  <si>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</si>
  <si>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</si>
  <si>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</si>
  <si>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</si>
  <si>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</si>
  <si>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</si>
  <si>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</si>
  <si>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</si>
  <si>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</si>
  <si>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</si>
  <si>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</si>
  <si>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</si>
  <si>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</si>
  <si>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</si>
  <si>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</si>
  <si>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</si>
  <si>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</si>
  <si>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</si>
  <si>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</si>
  <si>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</si>
  <si>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</si>
  <si>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</si>
  <si>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</si>
  <si>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</si>
  <si>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</si>
  <si>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</si>
  <si>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</si>
  <si>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</si>
  <si>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</si>
  <si>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</si>
  <si>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</si>
  <si>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</si>
  <si>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</si>
  <si>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</si>
  <si>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</si>
  <si>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</si>
  <si>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</si>
  <si>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</si>
  <si>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</si>
  <si>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</si>
  <si>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</si>
  <si>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</si>
  <si>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</si>
  <si>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</si>
  <si>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</si>
  <si>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</si>
  <si>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</si>
  <si>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</si>
  <si>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</si>
  <si>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</si>
  <si>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</si>
  <si>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</si>
  <si>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</si>
  <si>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</si>
  <si>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</si>
  <si>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</si>
  <si>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</si>
  <si>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</si>
  <si>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</si>
  <si>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</si>
  <si>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</si>
  <si>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</si>
  <si>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</si>
  <si>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</si>
  <si>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</si>
  <si>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</si>
  <si>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</si>
  <si>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</si>
  <si>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</si>
  <si>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</si>
  <si>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</si>
  <si>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</si>
  <si>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</si>
  <si>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</si>
  <si>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</si>
  <si>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</si>
  <si>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</si>
  <si>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</si>
  <si>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</si>
  <si>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</si>
  <si>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</si>
  <si>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</si>
  <si>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</si>
  <si>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</si>
  <si>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</si>
  <si>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</si>
  <si>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</si>
  <si>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</si>
  <si>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</si>
  <si>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</si>
  <si>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</si>
  <si>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</si>
  <si>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</si>
  <si>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</si>
  <si>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</si>
  <si>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</si>
  <si>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</si>
  <si>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</si>
  <si>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</si>
  <si>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</si>
  <si>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</si>
  <si>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</si>
  <si>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</si>
  <si>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</si>
  <si>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</si>
  <si>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</si>
  <si>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</si>
  <si>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</si>
  <si>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</si>
  <si>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</si>
  <si>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</si>
  <si>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</si>
  <si>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</si>
  <si>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</si>
  <si>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</si>
  <si>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</si>
  <si>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</si>
  <si>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</si>
  <si>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</si>
  <si>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</si>
  <si>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</si>
  <si>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</si>
  <si>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</si>
  <si>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</si>
  <si>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</si>
  <si>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</si>
  <si>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</si>
  <si>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</si>
  <si>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</si>
  <si>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</si>
  <si>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</si>
  <si>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</si>
  <si>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</si>
  <si>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</si>
  <si>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</si>
  <si>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</si>
  <si>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</si>
  <si>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</si>
  <si>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</si>
  <si>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</si>
  <si>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</si>
  <si>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</si>
  <si>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</si>
  <si>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</si>
  <si>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</si>
  <si>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</si>
  <si>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</si>
  <si>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</si>
  <si>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</si>
  <si>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</si>
  <si>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</si>
  <si>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</si>
  <si>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</si>
  <si>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</si>
  <si>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</si>
  <si>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</si>
  <si>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</si>
  <si>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</si>
  <si>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</si>
  <si>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</si>
  <si>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</si>
  <si>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</si>
  <si>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</si>
  <si>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</si>
  <si>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</si>
  <si>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</si>
  <si>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</si>
  <si>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</si>
  <si>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</si>
  <si>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</si>
  <si>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</si>
  <si>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</si>
  <si>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</si>
  <si>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</si>
  <si>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</si>
  <si>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</si>
  <si>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</si>
  <si>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</si>
  <si>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</si>
  <si>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</si>
  <si>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</si>
  <si>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</si>
  <si>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</si>
  <si>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</si>
  <si>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</si>
  <si>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</si>
  <si>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</si>
  <si>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</si>
  <si>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</si>
  <si>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</si>
  <si>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</si>
  <si>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</si>
  <si>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</si>
  <si>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</si>
  <si>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</si>
  <si>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</si>
  <si>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</si>
  <si>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</si>
  <si>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</si>
  <si>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</si>
  <si>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</si>
  <si>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</si>
  <si>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</si>
  <si>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</si>
  <si>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</si>
  <si>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</si>
  <si>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</si>
  <si>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</si>
  <si>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</si>
  <si>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</si>
  <si>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</si>
  <si>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</si>
  <si>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</si>
  <si>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</si>
  <si>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</si>
  <si>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</si>
  <si>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</si>
  <si>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</si>
  <si>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</si>
  <si>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</si>
  <si>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</si>
  <si>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</si>
  <si>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</si>
  <si>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</si>
  <si>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</si>
  <si>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</si>
  <si>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</si>
  <si>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</si>
  <si>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</si>
  <si>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</si>
  <si>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</si>
  <si>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</si>
  <si>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</si>
  <si>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</si>
  <si>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</si>
  <si>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</si>
  <si>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</si>
  <si>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</si>
  <si>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</si>
  <si>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</si>
  <si>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</si>
  <si>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</si>
  <si>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</si>
  <si>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</si>
  <si>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</si>
  <si>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</si>
  <si>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</si>
  <si>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</si>
  <si>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</si>
  <si>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</si>
  <si>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</si>
  <si>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</si>
  <si>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</si>
  <si>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</si>
  <si>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</si>
  <si>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</si>
  <si>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</si>
  <si>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</si>
  <si>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</si>
  <si>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</si>
  <si>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</si>
  <si>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</si>
  <si>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</si>
  <si>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</si>
  <si>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</si>
  <si>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</si>
  <si>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</si>
  <si>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</si>
  <si>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</si>
  <si>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</si>
  <si>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</si>
  <si>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</si>
  <si>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</si>
  <si>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</si>
  <si>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</si>
  <si>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</si>
  <si>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</si>
  <si>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</si>
  <si>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</si>
  <si>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</si>
  <si>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</si>
  <si>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</si>
  <si>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</si>
  <si>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</si>
  <si>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</si>
  <si>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</si>
  <si>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</si>
  <si>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</si>
  <si>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</si>
  <si>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</si>
  <si>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</si>
  <si>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</si>
  <si>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</si>
  <si>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</si>
  <si>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</si>
  <si>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</si>
  <si>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</si>
  <si>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</si>
  <si>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</si>
  <si>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</si>
  <si>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</si>
  <si>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</si>
  <si>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</si>
  <si>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</si>
  <si>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</si>
  <si>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</si>
  <si>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</si>
  <si>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</si>
  <si>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</si>
  <si>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</si>
  <si>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</si>
  <si>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</si>
  <si>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</si>
  <si>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</si>
  <si>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</si>
  <si>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</si>
  <si>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</si>
  <si>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</si>
  <si>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</si>
  <si>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</si>
  <si>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</si>
  <si>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</si>
  <si>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</si>
  <si>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</si>
  <si>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</si>
  <si>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</si>
  <si>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</si>
  <si>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</si>
  <si>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</si>
  <si>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</si>
  <si>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</si>
  <si>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</si>
  <si>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</si>
  <si>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</si>
  <si>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</si>
  <si>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</si>
  <si>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</si>
  <si>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</si>
  <si>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</si>
  <si>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</si>
  <si>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</si>
  <si>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</si>
  <si>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</si>
  <si>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</si>
  <si>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</si>
  <si>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</si>
  <si>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</si>
  <si>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</si>
  <si>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</si>
  <si>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</si>
  <si>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</si>
  <si>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</si>
  <si>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</si>
  <si>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</si>
  <si>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</si>
  <si>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</si>
  <si>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</si>
  <si>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</si>
  <si>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</si>
  <si>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</si>
  <si>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</si>
  <si>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</si>
  <si>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</si>
  <si>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</si>
  <si>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</si>
  <si>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</si>
  <si>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</si>
  <si>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</si>
  <si>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</si>
  <si>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</si>
  <si>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</si>
  <si>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</si>
  <si>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</si>
  <si>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</si>
  <si>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</si>
  <si>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</si>
  <si>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</si>
  <si>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</si>
  <si>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</si>
  <si>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</si>
  <si>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</si>
  <si>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</si>
  <si>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</si>
  <si>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</si>
  <si>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</si>
  <si>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</si>
  <si>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</si>
  <si>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</si>
  <si>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</si>
  <si>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</si>
  <si>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</si>
  <si>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</si>
  <si>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</si>
  <si>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</si>
  <si>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</si>
  <si>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</si>
  <si>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</si>
  <si>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</si>
  <si>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</si>
  <si>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</si>
  <si>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</si>
  <si>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</si>
  <si>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</si>
  <si>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</si>
  <si>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</si>
  <si>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</si>
  <si>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</si>
  <si>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</si>
  <si>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</si>
  <si>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</si>
  <si>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</si>
  <si>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</si>
  <si>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</si>
  <si>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</si>
  <si>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</si>
  <si>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</si>
  <si>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</si>
  <si>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</si>
  <si>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</si>
  <si>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</si>
  <si>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</si>
  <si>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</si>
  <si>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</si>
  <si>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</si>
  <si>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</si>
  <si>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</si>
  <si>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</si>
  <si>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</si>
  <si>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</si>
  <si>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</si>
  <si>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</si>
  <si>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</si>
  <si>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</si>
  <si>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</si>
  <si>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</si>
  <si>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</si>
  <si>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</si>
  <si>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</si>
  <si>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</si>
  <si>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</si>
  <si>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</si>
  <si>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</si>
  <si>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</si>
  <si>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</si>
  <si>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</si>
  <si>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</si>
  <si>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</si>
  <si>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</si>
  <si>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</si>
  <si>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</si>
  <si>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</si>
  <si>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</si>
  <si>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</si>
  <si>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</si>
  <si>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</si>
  <si>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</si>
  <si>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</si>
  <si>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</si>
  <si>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</si>
  <si>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</si>
  <si>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</si>
  <si>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</si>
  <si>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</si>
  <si>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</si>
  <si>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</si>
  <si>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</si>
  <si>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</si>
  <si>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</si>
  <si>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</si>
  <si>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</si>
  <si>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</si>
  <si>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</si>
  <si>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</si>
  <si>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</si>
  <si>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</si>
  <si>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</si>
  <si>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</si>
  <si>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</si>
  <si>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</si>
  <si>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</si>
  <si>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</si>
  <si>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</si>
  <si>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</si>
  <si>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</si>
  <si>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</si>
  <si>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</si>
  <si>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</si>
  <si>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</si>
  <si>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</si>
  <si>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</si>
  <si>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</si>
  <si>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</si>
  <si>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</si>
  <si>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</si>
  <si>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</si>
  <si>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</si>
  <si>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</si>
  <si>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</si>
  <si>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</si>
  <si>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</si>
  <si>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</si>
  <si>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</si>
  <si>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</si>
  <si>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</si>
  <si>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</si>
  <si>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</si>
  <si>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</si>
  <si>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</si>
  <si>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</si>
  <si>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</si>
  <si>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</si>
  <si>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</si>
  <si>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</si>
  <si>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</si>
  <si>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</si>
  <si>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</si>
  <si>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</si>
  <si>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</si>
  <si>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</si>
  <si>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</si>
  <si>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</si>
  <si>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</si>
  <si>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</si>
  <si>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</si>
  <si>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</si>
  <si>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</si>
  <si>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</si>
  <si>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</si>
  <si>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</si>
  <si>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</si>
  <si>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</si>
  <si>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</si>
  <si>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</si>
  <si>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</si>
  <si>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</si>
  <si>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</si>
  <si>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</si>
  <si>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</si>
  <si>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</si>
  <si>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</si>
  <si>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</si>
  <si>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</si>
  <si>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</si>
  <si>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</si>
  <si>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</si>
  <si>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</si>
  <si>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</si>
  <si>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</si>
  <si>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</si>
  <si>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</si>
  <si>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</si>
  <si>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</si>
  <si>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</si>
  <si>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</si>
  <si>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</si>
  <si>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</si>
  <si>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</si>
  <si>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</si>
  <si>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</si>
  <si>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</si>
  <si>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</si>
  <si>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</si>
  <si>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</si>
  <si>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</si>
  <si>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</si>
  <si>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</si>
  <si>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</si>
  <si>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</si>
  <si>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</si>
  <si>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</si>
  <si>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</si>
  <si>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</si>
  <si>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</si>
  <si>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</si>
  <si>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</si>
  <si>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</si>
  <si>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</si>
  <si>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</si>
  <si>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</si>
  <si>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</si>
  <si>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</si>
  <si>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</si>
  <si>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</si>
  <si>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</si>
  <si>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</si>
  <si>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</si>
  <si>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</si>
  <si>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</si>
  <si>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</si>
  <si>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</si>
  <si>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</si>
  <si>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</si>
  <si>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</si>
  <si>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</si>
  <si>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</si>
  <si>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</si>
  <si>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</si>
  <si>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</si>
  <si>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</si>
  <si>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</si>
  <si>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</si>
  <si>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</si>
  <si>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</si>
  <si>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</si>
  <si>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</si>
  <si>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</si>
  <si>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</si>
  <si>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</si>
  <si>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</si>
  <si>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</si>
  <si>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</si>
  <si>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</si>
  <si>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</si>
  <si>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</si>
  <si>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</si>
  <si>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</si>
  <si>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</si>
  <si>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</si>
  <si>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</si>
  <si>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</si>
  <si>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</si>
  <si>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</si>
  <si>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</si>
  <si>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</si>
  <si>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</si>
  <si>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</si>
  <si>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</si>
  <si>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</si>
  <si>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</si>
  <si>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</si>
  <si>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</si>
  <si>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</si>
  <si>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</si>
  <si>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</si>
  <si>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</si>
  <si>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</si>
  <si>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</si>
  <si>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</si>
  <si>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</si>
  <si>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</si>
  <si>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</si>
  <si>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</si>
  <si>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</si>
  <si>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</si>
  <si>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</si>
  <si>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</si>
  <si>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</si>
  <si>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</si>
  <si>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</si>
  <si>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</si>
  <si>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</si>
  <si>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</si>
  <si>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</si>
  <si>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</si>
  <si>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</si>
  <si>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</si>
  <si>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</si>
  <si>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</si>
  <si>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</si>
  <si>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</si>
  <si>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</si>
  <si>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</si>
  <si>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</si>
  <si>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</si>
  <si>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</si>
  <si>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</si>
  <si>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</si>
  <si>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</si>
  <si>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</si>
  <si>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</si>
  <si>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</si>
  <si>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</si>
  <si>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</si>
  <si>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</si>
  <si>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</si>
  <si>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</si>
  <si>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</si>
  <si>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</si>
  <si>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</si>
  <si>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</si>
  <si>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</si>
  <si>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</si>
  <si>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</si>
  <si>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</si>
  <si>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</si>
  <si>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</si>
  <si>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</si>
  <si>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</si>
  <si>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</si>
  <si>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</si>
  <si>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</si>
  <si>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</si>
  <si>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</si>
  <si>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</si>
  <si>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</si>
  <si>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</si>
  <si>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</si>
  <si>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</si>
  <si>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</si>
  <si>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</si>
  <si>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</si>
  <si>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</si>
  <si>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</si>
  <si>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</si>
  <si>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</si>
  <si>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</si>
  <si>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</si>
  <si>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</si>
  <si>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</si>
  <si>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</si>
  <si>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</si>
  <si>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</si>
  <si>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</si>
  <si>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</si>
  <si>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</si>
  <si>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</si>
  <si>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</si>
  <si>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</si>
  <si>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</si>
  <si>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</si>
  <si>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</si>
  <si>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</si>
  <si>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</si>
  <si>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</si>
  <si>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</si>
  <si>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</si>
  <si>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</si>
  <si>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</si>
  <si>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</si>
  <si>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</si>
  <si>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</si>
  <si>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</si>
  <si>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</si>
  <si>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</si>
  <si>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</si>
  <si>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</si>
  <si>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</si>
  <si>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</si>
  <si>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</si>
  <si>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</si>
  <si>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</si>
  <si>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</si>
  <si>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</si>
  <si>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</si>
  <si>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</si>
  <si>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</si>
  <si>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</si>
  <si>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</si>
  <si>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</si>
  <si>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</si>
  <si>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</si>
  <si>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</si>
  <si>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</si>
  <si>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</si>
  <si>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</si>
  <si>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</si>
  <si>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</si>
  <si>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</si>
  <si>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</si>
  <si>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</si>
  <si>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</si>
  <si>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</si>
  <si>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</si>
  <si>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</si>
  <si>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</si>
  <si>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</si>
  <si>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</si>
  <si>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</si>
  <si>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</si>
  <si>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</si>
  <si>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</si>
  <si>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</si>
  <si>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</si>
  <si>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</si>
  <si>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</si>
  <si>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</si>
  <si>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</si>
  <si>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</si>
  <si>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</si>
  <si>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</si>
  <si>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</si>
  <si>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</si>
  <si>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</si>
  <si>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</si>
  <si>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</si>
  <si>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</si>
  <si>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</si>
  <si>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</si>
  <si>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</si>
  <si>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</si>
  <si>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</si>
  <si>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</si>
  <si>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</si>
  <si>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</si>
  <si>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</si>
  <si>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</si>
  <si>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</si>
  <si>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</si>
  <si>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</si>
  <si>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</si>
  <si>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</si>
  <si>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</si>
  <si>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</si>
  <si>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</si>
  <si>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</si>
  <si>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</si>
  <si>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</si>
  <si>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</si>
  <si>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</si>
  <si>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</si>
  <si>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</si>
  <si>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</si>
  <si>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</si>
  <si>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</si>
  <si>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</si>
  <si>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</si>
  <si>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</si>
  <si>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</si>
  <si>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</si>
  <si>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</si>
  <si>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</si>
  <si>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</si>
  <si>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</si>
  <si>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</si>
  <si>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</si>
  <si>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</si>
  <si>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</si>
  <si>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</si>
  <si>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</si>
  <si>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</si>
  <si>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</si>
  <si>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</si>
  <si>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</si>
  <si>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</si>
  <si>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</si>
  <si>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</si>
  <si>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</si>
  <si>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</si>
  <si>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</si>
  <si>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</si>
  <si>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</si>
  <si>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</si>
  <si>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</si>
  <si>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</si>
  <si>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</si>
  <si>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</si>
  <si>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</si>
  <si>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</si>
  <si>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</si>
  <si>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</si>
  <si>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</si>
  <si>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</si>
  <si>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</si>
  <si>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</si>
  <si>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</si>
  <si>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</si>
  <si>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</si>
  <si>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</si>
  <si>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</si>
  <si>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</si>
  <si>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</si>
  <si>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</si>
  <si>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</si>
  <si>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</si>
  <si>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</si>
  <si>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</si>
  <si>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</si>
  <si>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</si>
  <si>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</si>
  <si>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</si>
  <si>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</si>
  <si>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</si>
  <si>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</si>
  <si>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</si>
  <si>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</si>
  <si>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</si>
  <si>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</si>
  <si>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</si>
  <si>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</si>
  <si>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</si>
  <si>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</si>
  <si>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</si>
  <si>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</si>
  <si>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</si>
  <si>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</si>
  <si>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</si>
  <si>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</si>
  <si>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</si>
  <si>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</si>
  <si>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</si>
  <si>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</si>
  <si>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</si>
  <si>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</si>
  <si>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</si>
  <si>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</si>
  <si>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</si>
  <si>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</si>
  <si>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</si>
  <si>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</si>
  <si>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</si>
  <si>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</si>
  <si>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</si>
  <si>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</si>
  <si>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</si>
  <si>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</si>
  <si>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</si>
  <si>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</si>
  <si>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</si>
  <si>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</si>
  <si>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</si>
  <si>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</si>
  <si>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</si>
  <si>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</si>
  <si>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</si>
  <si>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</si>
  <si>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</si>
  <si>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</si>
  <si>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</si>
  <si>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</si>
  <si>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</si>
  <si>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</si>
  <si>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</si>
  <si>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</si>
  <si>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</si>
  <si>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</si>
  <si>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</si>
  <si>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</si>
  <si>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</si>
  <si>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</si>
  <si>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</si>
  <si>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</si>
  <si>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</si>
  <si>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</si>
  <si>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</si>
  <si>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</si>
  <si>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</si>
  <si>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</si>
  <si>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</si>
  <si>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</si>
  <si>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</si>
  <si>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</si>
  <si>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</si>
  <si>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</si>
  <si>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</si>
  <si>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</si>
  <si>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</si>
  <si>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</si>
  <si>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</si>
  <si>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</si>
  <si>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</si>
  <si>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</si>
  <si>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</si>
  <si>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</si>
  <si>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</si>
  <si>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</si>
  <si>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</si>
  <si>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</si>
  <si>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</si>
  <si>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</si>
  <si>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</si>
  <si>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</si>
  <si>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</si>
  <si>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</si>
  <si>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</si>
  <si>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</si>
  <si>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</si>
  <si>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</si>
  <si>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</si>
  <si>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</si>
  <si>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</si>
  <si>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</si>
  <si>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</si>
  <si>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</si>
  <si>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</si>
  <si>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</si>
  <si>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</si>
  <si>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</si>
  <si>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</si>
  <si>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</si>
  <si>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</si>
  <si>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</si>
  <si>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</si>
  <si>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</si>
  <si>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</si>
  <si>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</si>
  <si>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</si>
  <si>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</si>
  <si>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</si>
  <si>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</si>
  <si>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</si>
  <si>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</si>
  <si>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</si>
  <si>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</si>
  <si>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</si>
  <si>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</si>
  <si>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</si>
  <si>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</si>
  <si>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</si>
  <si>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</si>
  <si>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</si>
  <si>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</si>
  <si>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</si>
  <si>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</si>
  <si>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</si>
  <si>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</si>
  <si>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</si>
  <si>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</si>
  <si>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</si>
  <si>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</si>
  <si>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</si>
  <si>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</si>
  <si>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</si>
  <si>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</si>
  <si>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</si>
  <si>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</si>
  <si>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</si>
  <si>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</si>
  <si>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</si>
  <si>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</si>
  <si>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</si>
  <si>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</si>
  <si>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</si>
  <si>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</si>
  <si>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</si>
  <si>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</si>
  <si>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</si>
  <si>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</si>
  <si>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</si>
  <si>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</si>
  <si>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</si>
  <si>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</si>
  <si>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</si>
  <si>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</si>
  <si>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</si>
  <si>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</si>
  <si>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</si>
  <si>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</si>
  <si>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</si>
  <si>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</si>
  <si>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</si>
  <si>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</si>
  <si>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</si>
  <si>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</si>
  <si>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</si>
  <si>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</si>
  <si>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</si>
  <si>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</si>
  <si>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</si>
  <si>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</si>
  <si>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</si>
  <si>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</si>
  <si>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</si>
  <si>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</si>
  <si>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</si>
  <si>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</si>
  <si>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</si>
  <si>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</si>
  <si>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</si>
  <si>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</si>
  <si>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</si>
  <si>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</si>
  <si>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</si>
  <si>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</si>
  <si>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</si>
  <si>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</si>
  <si>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</si>
  <si>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</si>
  <si>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</si>
  <si>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</si>
  <si>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</si>
  <si>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</si>
  <si>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</si>
  <si>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</si>
  <si>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</si>
  <si>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</si>
  <si>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</si>
  <si>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</si>
  <si>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</si>
  <si>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</si>
  <si>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</si>
  <si>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</si>
  <si>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</si>
  <si>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</si>
  <si>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</si>
  <si>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</si>
  <si>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</si>
  <si>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</si>
  <si>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</si>
  <si>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</si>
  <si>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</si>
  <si>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</si>
  <si>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</si>
  <si>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</si>
  <si>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</si>
  <si>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</si>
  <si>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</si>
  <si>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</si>
  <si>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</si>
  <si>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</si>
  <si>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</si>
  <si>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</si>
  <si>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</si>
  <si>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</si>
  <si>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</si>
  <si>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</si>
  <si>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</si>
  <si>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</si>
  <si>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</si>
  <si>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</si>
  <si>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</si>
  <si>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</si>
  <si>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</si>
  <si>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</si>
  <si>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</si>
  <si>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</si>
  <si>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</si>
  <si>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</si>
  <si>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</si>
  <si>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</si>
  <si>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</si>
  <si>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</si>
  <si>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</si>
  <si>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</si>
  <si>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</si>
  <si>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</si>
  <si>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</si>
  <si>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</si>
  <si>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</si>
  <si>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</si>
  <si>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</si>
  <si>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</si>
  <si>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</si>
  <si>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</si>
  <si>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</si>
  <si>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</si>
  <si>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</si>
  <si>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</si>
  <si>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</si>
  <si>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</si>
  <si>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</si>
  <si>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</si>
  <si>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</si>
  <si>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</si>
  <si>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</si>
  <si>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</si>
  <si>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</si>
  <si>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</si>
  <si>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</si>
  <si>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</si>
  <si>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</si>
  <si>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</si>
  <si>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</si>
  <si>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</si>
  <si>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</si>
  <si>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</si>
  <si>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</si>
  <si>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</si>
  <si>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</si>
  <si>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</si>
  <si>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</si>
  <si>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</si>
  <si>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</si>
  <si>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</si>
  <si>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</si>
  <si>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</si>
  <si>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</si>
  <si>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</si>
  <si>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</si>
  <si>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</si>
  <si>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</si>
  <si>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</si>
  <si>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</si>
  <si>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</si>
  <si>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</si>
  <si>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</si>
  <si>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</si>
  <si>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</si>
  <si>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</si>
  <si>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</si>
  <si>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</si>
  <si>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</si>
  <si>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</si>
  <si>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</si>
  <si>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</si>
  <si>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</si>
  <si>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</si>
  <si>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</si>
  <si>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</si>
  <si>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</si>
  <si>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</si>
  <si>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</si>
  <si>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</si>
  <si>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</si>
  <si>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</si>
  <si>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</si>
  <si>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</si>
  <si>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</si>
  <si>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</si>
  <si>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</si>
  <si>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</si>
  <si>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</si>
  <si>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</si>
  <si>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</si>
  <si>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</si>
  <si>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</si>
  <si>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</si>
  <si>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</si>
  <si>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</si>
  <si>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</si>
  <si>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</si>
  <si>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</si>
  <si>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</si>
  <si>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</si>
  <si>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</si>
  <si>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</si>
  <si>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</si>
  <si>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</si>
  <si>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</si>
  <si>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</si>
  <si>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</si>
  <si>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</si>
  <si>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</si>
  <si>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</si>
  <si>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</si>
  <si>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</si>
  <si>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</si>
  <si>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</si>
  <si>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</si>
  <si>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</si>
  <si>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</si>
  <si>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</si>
  <si>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</si>
  <si>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</si>
  <si>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</si>
  <si>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</si>
  <si>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</si>
  <si>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</si>
  <si>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</si>
  <si>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</si>
  <si>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</si>
  <si>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</si>
  <si>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</si>
  <si>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</si>
  <si>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</si>
  <si>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</si>
  <si>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</si>
  <si>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</si>
  <si>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</si>
  <si>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</si>
  <si>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</si>
  <si>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</si>
  <si>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</si>
  <si>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</si>
  <si>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</si>
  <si>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</si>
  <si>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</si>
  <si>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</si>
  <si>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</si>
  <si>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</si>
  <si>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</si>
  <si>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</si>
  <si>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</si>
  <si>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</si>
  <si>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</si>
  <si>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</si>
  <si>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</si>
  <si>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</si>
  <si>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</si>
  <si>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</si>
  <si>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</si>
  <si>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</si>
  <si>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</si>
  <si>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</si>
  <si>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</si>
  <si>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</si>
  <si>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</si>
  <si>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</si>
  <si>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</si>
  <si>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</si>
  <si>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</si>
  <si>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</si>
  <si>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</si>
  <si>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</si>
  <si>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</si>
  <si>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</si>
  <si>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</si>
  <si>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</si>
  <si>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</si>
  <si>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</si>
  <si>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</si>
  <si>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</si>
  <si>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</si>
  <si>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</si>
  <si>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</si>
  <si>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</si>
  <si>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</si>
  <si>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</si>
  <si>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</si>
  <si>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</si>
  <si>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</si>
  <si>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</si>
  <si>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</si>
  <si>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</si>
  <si>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</si>
  <si>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</si>
  <si>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</si>
  <si>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</si>
  <si>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</si>
  <si>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</si>
  <si>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</si>
  <si>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</si>
  <si>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</si>
  <si>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</si>
  <si>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</si>
  <si>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</si>
  <si>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</si>
  <si>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</si>
  <si>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</si>
  <si>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</si>
  <si>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</si>
  <si>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</si>
  <si>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</si>
  <si>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</si>
  <si>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</si>
  <si>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</si>
  <si>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</si>
  <si>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</si>
  <si>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</si>
  <si>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</si>
  <si>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</si>
  <si>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</si>
  <si>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</si>
  <si>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</si>
  <si>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</si>
  <si>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</si>
  <si>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</si>
  <si>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</si>
  <si>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</si>
  <si>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</si>
  <si>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</si>
  <si>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</si>
  <si>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</si>
  <si>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</si>
  <si>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</si>
  <si>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</si>
  <si>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</si>
  <si>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</si>
  <si>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</si>
  <si>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</si>
  <si>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</si>
  <si>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</si>
  <si>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</si>
  <si>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</si>
  <si>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</si>
  <si>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</si>
  <si>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</si>
  <si>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</si>
  <si>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</si>
  <si>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</si>
  <si>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</si>
  <si>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</si>
  <si>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</si>
  <si>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</si>
  <si>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</si>
  <si>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</si>
  <si>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</si>
  <si>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</si>
  <si>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</si>
  <si>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</si>
  <si>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</si>
  <si>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</si>
  <si>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</si>
  <si>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</si>
  <si>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</si>
  <si>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</si>
  <si>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</si>
  <si>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</si>
  <si>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</si>
  <si>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</si>
  <si>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</si>
  <si>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</si>
  <si>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</si>
  <si>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</si>
  <si>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</si>
  <si>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</si>
  <si>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</si>
  <si>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</si>
  <si>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</si>
  <si>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</si>
  <si>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</si>
  <si>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</si>
  <si>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</si>
  <si>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</si>
  <si>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</si>
  <si>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</si>
  <si>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</si>
  <si>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</si>
  <si>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</si>
  <si>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</si>
  <si>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</si>
  <si>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</si>
  <si>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</si>
  <si>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</si>
  <si>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</si>
  <si>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</si>
  <si>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</si>
  <si>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</si>
  <si>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</si>
  <si>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</si>
  <si>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</si>
  <si>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</si>
  <si>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</si>
  <si>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</si>
  <si>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</si>
  <si>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</si>
  <si>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</si>
  <si>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</si>
  <si>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</si>
  <si>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</si>
  <si>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</si>
  <si>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</si>
  <si>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</si>
  <si>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</si>
  <si>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</si>
  <si>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</si>
  <si>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</si>
  <si>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</si>
  <si>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</si>
  <si>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</si>
  <si>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</si>
  <si>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</si>
  <si>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</si>
  <si>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</si>
  <si>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</si>
  <si>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</si>
  <si>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</si>
  <si>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</si>
  <si>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</si>
  <si>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</si>
  <si>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</si>
  <si>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</si>
  <si>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</si>
  <si>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</si>
  <si>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</si>
  <si>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</si>
  <si>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</si>
  <si>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</si>
  <si>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</si>
  <si>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</si>
  <si>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</si>
  <si>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</si>
  <si>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</si>
  <si>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</si>
  <si>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</si>
  <si>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</si>
  <si>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</si>
  <si>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</si>
  <si>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</si>
  <si>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</si>
  <si>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</si>
  <si>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</si>
  <si>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</si>
  <si>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</si>
  <si>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</si>
  <si>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</si>
  <si>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</si>
  <si>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</si>
  <si>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</si>
  <si>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</si>
  <si>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</si>
  <si>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</si>
  <si>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</si>
  <si>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</si>
  <si>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</si>
  <si>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</si>
  <si>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</si>
  <si>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</si>
  <si>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</si>
  <si>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</si>
  <si>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</si>
  <si>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</si>
  <si>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</si>
  <si>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</si>
  <si>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</si>
  <si>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</si>
  <si>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</si>
  <si>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</si>
  <si>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</si>
  <si>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</si>
  <si>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</si>
  <si>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</si>
  <si>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</si>
  <si>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</si>
  <si>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</si>
  <si>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</si>
  <si>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</si>
  <si>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</si>
  <si>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</si>
  <si>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</si>
  <si>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</si>
  <si>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</si>
  <si>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</si>
  <si>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</si>
  <si>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</si>
  <si>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</si>
  <si>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</si>
  <si>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</si>
  <si>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</si>
  <si>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</si>
  <si>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</si>
  <si>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</si>
  <si>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</si>
  <si>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</si>
  <si>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</si>
  <si>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</si>
  <si>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</si>
  <si>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</si>
  <si>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</si>
  <si>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</si>
  <si>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</si>
  <si>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</si>
  <si>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</si>
  <si>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</si>
  <si>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</si>
  <si>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</si>
  <si>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</si>
  <si>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</si>
  <si>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</si>
  <si>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</si>
  <si>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</si>
  <si>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</si>
  <si>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</si>
  <si>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</si>
  <si>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</si>
  <si>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</si>
  <si>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</si>
  <si>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</si>
  <si>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</si>
  <si>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</si>
  <si>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</si>
  <si>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</si>
  <si>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</si>
  <si>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</si>
  <si>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</si>
  <si>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</si>
  <si>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</si>
  <si>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</si>
  <si>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</si>
  <si>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</si>
  <si>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</si>
  <si>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</si>
  <si>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</si>
  <si>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</si>
  <si>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</si>
  <si>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</si>
  <si>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</si>
  <si>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</si>
  <si>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</si>
  <si>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</si>
  <si>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</si>
  <si>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</si>
  <si>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</si>
  <si>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</si>
  <si>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</si>
  <si>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</si>
  <si>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</si>
  <si>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</si>
  <si>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</si>
  <si>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</si>
  <si>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</si>
  <si>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</si>
  <si>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</si>
  <si>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</si>
  <si>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</si>
  <si>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</si>
  <si>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</si>
  <si>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</si>
  <si>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</si>
  <si>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</si>
  <si>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</si>
  <si>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</si>
  <si>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</si>
  <si>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</si>
  <si>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</si>
  <si>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</si>
  <si>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</si>
  <si>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</si>
  <si>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</si>
  <si>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</si>
  <si>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</si>
  <si>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</si>
  <si>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</si>
  <si>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</si>
  <si>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</si>
  <si>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</si>
  <si>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</si>
  <si>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</si>
  <si>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</si>
  <si>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</si>
  <si>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</si>
  <si>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</si>
  <si>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</si>
  <si>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</si>
  <si>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</si>
  <si>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</si>
  <si>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</si>
  <si>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</si>
  <si>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</si>
  <si>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</si>
  <si>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</si>
  <si>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</si>
  <si>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</si>
  <si>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</si>
  <si>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</si>
  <si>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</si>
  <si>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</si>
  <si>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</si>
  <si>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</si>
  <si>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</si>
  <si>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</si>
  <si>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</si>
  <si>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</si>
  <si>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</si>
  <si>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</si>
  <si>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</si>
  <si>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</si>
  <si>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</si>
  <si>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</si>
  <si>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</si>
  <si>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</si>
  <si>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</si>
  <si>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</si>
  <si>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</si>
  <si>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</si>
  <si>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</si>
  <si>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</si>
  <si>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</si>
  <si>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</si>
  <si>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</si>
  <si>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</si>
  <si>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</si>
  <si>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</si>
  <si>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</si>
  <si>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</si>
  <si>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</si>
  <si>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</si>
  <si>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</si>
  <si>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</si>
  <si>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</si>
  <si>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</si>
  <si>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</si>
  <si>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</si>
  <si>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</si>
  <si>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</si>
  <si>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</si>
  <si>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</si>
  <si>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</si>
  <si>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</si>
  <si>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</si>
  <si>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</si>
  <si>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</si>
  <si>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</si>
  <si>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</si>
  <si>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</si>
  <si>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</si>
  <si>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</si>
  <si>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</si>
  <si>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</si>
  <si>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</si>
  <si>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</si>
  <si>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</si>
  <si>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</si>
  <si>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</si>
  <si>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</si>
  <si>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</si>
  <si>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</si>
  <si>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</si>
  <si>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</si>
  <si>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</si>
  <si>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</si>
  <si>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</si>
  <si>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</si>
  <si>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</si>
  <si>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</si>
  <si>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</si>
  <si>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</si>
  <si>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</si>
  <si>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</si>
  <si>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</si>
  <si>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</si>
  <si>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</si>
  <si>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</si>
  <si>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</si>
  <si>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</si>
  <si>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</si>
  <si>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</si>
  <si>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</si>
  <si>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</si>
  <si>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</si>
  <si>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</si>
  <si>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</si>
  <si>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</si>
  <si>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</si>
  <si>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</si>
  <si>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</si>
  <si>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</si>
  <si>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</si>
  <si>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</si>
  <si>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</si>
  <si>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</si>
  <si>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</si>
  <si>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</si>
  <si>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</si>
  <si>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</si>
  <si>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</si>
  <si>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</si>
  <si>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</si>
  <si>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</si>
  <si>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</si>
  <si>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</si>
  <si>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</si>
  <si>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</si>
  <si>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</si>
  <si>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</si>
  <si>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</si>
  <si>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</si>
  <si>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</si>
  <si>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</si>
  <si>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</si>
  <si>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</si>
  <si>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</si>
  <si>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</si>
  <si>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</si>
  <si>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</si>
  <si>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</si>
  <si>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</si>
  <si>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</si>
  <si>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</si>
  <si>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</si>
  <si>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</si>
  <si>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</si>
  <si>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</si>
  <si>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</si>
  <si>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</si>
  <si>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</si>
  <si>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</si>
  <si>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</si>
  <si>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</si>
  <si>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</si>
  <si>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</si>
  <si>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</si>
  <si>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</si>
  <si>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</si>
  <si>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</si>
  <si>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</si>
  <si>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</si>
  <si>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</si>
  <si>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</si>
  <si>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</si>
  <si>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</si>
  <si>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</si>
  <si>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</si>
  <si>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</si>
  <si>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</si>
  <si>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</si>
  <si>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</si>
  <si>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</si>
  <si>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</si>
  <si>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</si>
  <si>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</si>
  <si>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</si>
  <si>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</si>
  <si>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</si>
  <si>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</si>
  <si>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</si>
  <si>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</si>
  <si>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</si>
  <si>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</si>
  <si>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</si>
  <si>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</si>
  <si>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</si>
  <si>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</si>
  <si>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</si>
  <si>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</si>
  <si>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</si>
  <si>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</si>
  <si>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</si>
  <si>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</si>
  <si>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</si>
  <si>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</si>
  <si>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</si>
  <si>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</si>
  <si>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</si>
  <si>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</si>
  <si>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</si>
  <si>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</si>
  <si>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</si>
  <si>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</si>
  <si>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</si>
  <si>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</si>
  <si>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</si>
  <si>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</si>
  <si>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</si>
  <si>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</si>
  <si>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</si>
  <si>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</si>
  <si>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</si>
  <si>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</si>
  <si>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</si>
  <si>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</si>
  <si>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</si>
  <si>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</si>
  <si>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</si>
  <si>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</si>
  <si>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</si>
  <si>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</si>
  <si>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</si>
  <si>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</si>
  <si>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</si>
  <si>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</si>
  <si>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</si>
  <si>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</si>
  <si>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</si>
  <si>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</si>
  <si>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</si>
  <si>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</si>
  <si>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</si>
  <si>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</si>
  <si>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</si>
  <si>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</si>
  <si>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</si>
  <si>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</si>
  <si>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</si>
  <si>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</si>
  <si>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</si>
  <si>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</si>
  <si>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</si>
  <si>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</si>
  <si>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</si>
  <si>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</si>
  <si>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</si>
  <si>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</si>
  <si>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</si>
  <si>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</si>
  <si>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</si>
  <si>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</si>
  <si>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</si>
  <si>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</si>
  <si>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</si>
  <si>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</si>
  <si>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</si>
  <si>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</si>
  <si>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</si>
  <si>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</si>
  <si>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</si>
  <si>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</si>
  <si>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</si>
  <si>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</si>
  <si>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</si>
  <si>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</si>
  <si>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</si>
  <si>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</si>
  <si>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</si>
  <si>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</si>
  <si>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</si>
  <si>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</si>
  <si>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</si>
  <si>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</si>
  <si>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</si>
  <si>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</si>
  <si>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</si>
  <si>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</si>
  <si>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</si>
  <si>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</si>
  <si>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</si>
  <si>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</si>
  <si>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</si>
  <si>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</si>
  <si>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</si>
  <si>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</si>
  <si>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</si>
  <si>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</si>
  <si>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</si>
  <si>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</si>
  <si>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</si>
  <si>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</si>
  <si>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</si>
  <si>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</si>
  <si>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</si>
  <si>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</si>
  <si>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</si>
  <si>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</si>
  <si>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</si>
  <si>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</si>
  <si>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</si>
  <si>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</si>
  <si>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</si>
  <si>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</si>
  <si>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</si>
  <si>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</si>
  <si>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</si>
  <si>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</si>
  <si>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</si>
  <si>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</si>
  <si>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</si>
  <si>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</si>
  <si>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</si>
  <si>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</si>
  <si>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</si>
  <si>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</si>
  <si>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</si>
  <si>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</si>
  <si>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</si>
  <si>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</si>
  <si>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</si>
  <si>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</si>
  <si>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</si>
  <si>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</si>
  <si>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</si>
  <si>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</si>
  <si>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</si>
  <si>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</si>
  <si>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</si>
  <si>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</si>
  <si>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</si>
  <si>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</si>
  <si>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</si>
  <si>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</si>
  <si>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</si>
  <si>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</si>
  <si>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</si>
  <si>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</si>
  <si>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</si>
  <si>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</si>
  <si>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</si>
  <si>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</si>
  <si>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</si>
  <si>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</si>
  <si>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</si>
  <si>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</si>
  <si>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</si>
  <si>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</si>
  <si>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</si>
  <si>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</si>
  <si>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</si>
  <si>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</si>
  <si>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</si>
  <si>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</si>
  <si>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</si>
  <si>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</si>
  <si>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</si>
  <si>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</si>
  <si>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</si>
  <si>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</si>
  <si>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</si>
  <si>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</si>
  <si>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</si>
  <si>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</si>
  <si>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</si>
  <si>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</si>
  <si>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</si>
  <si>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</si>
  <si>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</si>
  <si>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</si>
  <si>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</si>
  <si>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</si>
  <si>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</si>
  <si>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</si>
  <si>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</si>
  <si>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</si>
  <si>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</si>
  <si>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</si>
  <si>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</si>
  <si>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</si>
  <si>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</si>
  <si>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</si>
  <si>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</si>
  <si>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</si>
  <si>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</si>
  <si>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</si>
  <si>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</si>
  <si>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</si>
  <si>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</si>
  <si>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</si>
  <si>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</si>
  <si>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</si>
  <si>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</si>
  <si>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</si>
  <si>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</si>
  <si>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</si>
  <si>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</si>
  <si>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</si>
  <si>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</si>
  <si>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</si>
  <si>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</si>
  <si>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</si>
  <si>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</si>
  <si>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</si>
  <si>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</si>
  <si>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</si>
  <si>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</si>
  <si>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</si>
  <si>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</si>
  <si>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</si>
  <si>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</si>
  <si>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</si>
  <si>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</si>
  <si>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</si>
  <si>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</si>
  <si>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</si>
  <si>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</si>
  <si>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</si>
  <si>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</si>
  <si>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</si>
  <si>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</si>
  <si>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</si>
  <si>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</si>
  <si>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</si>
  <si>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</si>
  <si>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</si>
  <si>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</si>
  <si>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</si>
  <si>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</si>
  <si>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</si>
  <si>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</si>
  <si>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</si>
  <si>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</si>
  <si>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</si>
  <si>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</si>
  <si>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</si>
  <si>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</si>
  <si>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</si>
  <si>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</si>
  <si>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</si>
  <si>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</si>
  <si>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</si>
  <si>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</si>
  <si>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</si>
  <si>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</si>
  <si>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</si>
  <si>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</si>
  <si>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</si>
  <si>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</si>
  <si>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</si>
  <si>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</si>
  <si>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</si>
  <si>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</si>
  <si>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</si>
  <si>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</si>
  <si>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</si>
  <si>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</si>
  <si>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</si>
  <si>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</si>
  <si>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</si>
  <si>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</si>
  <si>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</si>
  <si>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</si>
  <si>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</si>
  <si>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</si>
  <si>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</si>
  <si>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</si>
  <si>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</si>
  <si>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</si>
  <si>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</si>
  <si>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</si>
  <si>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</si>
  <si>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</si>
  <si>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</si>
  <si>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</si>
  <si>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</si>
  <si>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</si>
  <si>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</si>
  <si>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</si>
  <si>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</si>
  <si>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</si>
  <si>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</si>
  <si>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</si>
  <si>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</si>
  <si>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</si>
  <si>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</si>
  <si>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</si>
  <si>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</si>
  <si>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</si>
  <si>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</si>
  <si>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</si>
  <si>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</si>
  <si>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</si>
  <si>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</si>
  <si>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</si>
  <si>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</si>
  <si>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</si>
  <si>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</si>
  <si>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</si>
  <si>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</si>
  <si>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</si>
  <si>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</si>
  <si>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</si>
  <si>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</si>
  <si>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</si>
  <si>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</si>
  <si>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</si>
  <si>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</si>
  <si>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</si>
  <si>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</si>
  <si>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</si>
  <si>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</si>
  <si>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</si>
  <si>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</si>
  <si>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</si>
  <si>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</si>
  <si>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</si>
  <si>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</si>
  <si>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</si>
  <si>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</si>
  <si>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</si>
  <si>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</si>
  <si>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</si>
  <si>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</si>
  <si>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</si>
  <si>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</si>
  <si>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</si>
  <si>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</si>
  <si>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</si>
  <si>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</si>
  <si>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</si>
  <si>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</si>
  <si>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</si>
  <si>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</si>
  <si>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</si>
  <si>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</si>
  <si>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</si>
  <si>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</si>
  <si>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</si>
  <si>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</si>
  <si>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</si>
  <si>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</si>
  <si>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</si>
  <si>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</si>
  <si>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</si>
  <si>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</si>
  <si>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</si>
  <si>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</si>
  <si>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</si>
  <si>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</si>
  <si>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</si>
  <si>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</si>
  <si>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</si>
  <si>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</si>
  <si>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</si>
  <si>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</si>
  <si>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</si>
  <si>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</si>
  <si>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</si>
  <si>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</si>
  <si>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</si>
  <si>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</si>
  <si>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</si>
  <si>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</si>
  <si>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</si>
  <si>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</si>
  <si>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</si>
  <si>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</si>
  <si>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</si>
  <si>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</si>
  <si>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</si>
  <si>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</si>
  <si>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</si>
  <si>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</si>
  <si>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</si>
  <si>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</si>
  <si>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</si>
  <si>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</si>
  <si>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</si>
  <si>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</si>
  <si>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</si>
  <si>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</si>
  <si>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</si>
  <si>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</si>
  <si>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</si>
  <si>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</si>
  <si>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</si>
  <si>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</si>
  <si>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</si>
  <si>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</si>
  <si>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</si>
  <si>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</si>
  <si>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</si>
  <si>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</si>
  <si>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</si>
  <si>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</si>
  <si>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</si>
  <si>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</si>
  <si>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</si>
  <si>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</si>
  <si>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</si>
  <si>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</si>
  <si>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</si>
  <si>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</si>
  <si>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</si>
  <si>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</si>
  <si>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</si>
  <si>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</si>
  <si>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</si>
  <si>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</si>
  <si>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</si>
  <si>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</si>
  <si>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</si>
  <si>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</si>
  <si>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</si>
  <si>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</si>
  <si>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</si>
  <si>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</si>
  <si>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</si>
  <si>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</si>
  <si>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</si>
  <si>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</si>
  <si>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</si>
  <si>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</si>
  <si>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</si>
  <si>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</si>
  <si>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</si>
  <si>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</si>
  <si>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</si>
  <si>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</si>
  <si>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</si>
  <si>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</si>
  <si>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</si>
  <si>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</si>
  <si>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</si>
  <si>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</si>
  <si>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</si>
  <si>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</si>
  <si>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</si>
  <si>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</si>
  <si>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</si>
  <si>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</si>
  <si>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</si>
  <si>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</si>
  <si>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</si>
  <si>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</si>
  <si>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</si>
  <si>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</si>
  <si>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</si>
  <si>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</si>
  <si>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</si>
  <si>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</si>
  <si>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</si>
  <si>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</si>
  <si>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</si>
  <si>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</si>
  <si>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</si>
  <si>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</si>
  <si>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</si>
  <si>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</si>
  <si>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</si>
  <si>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</si>
  <si>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</si>
  <si>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</si>
  <si>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</si>
  <si>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</si>
  <si>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</si>
  <si>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</si>
  <si>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</si>
  <si>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</si>
  <si>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</si>
  <si>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</si>
  <si>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</si>
  <si>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</si>
  <si>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</si>
  <si>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</si>
  <si>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</si>
  <si>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</si>
  <si>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</si>
  <si>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</si>
  <si>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</si>
  <si>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</si>
  <si>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</si>
  <si>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</si>
  <si>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</si>
  <si>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</si>
  <si>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</si>
  <si>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</si>
  <si>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</si>
  <si>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</si>
  <si>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</si>
  <si>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</si>
  <si>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</si>
  <si>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</si>
  <si>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</si>
  <si>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</si>
  <si>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</si>
  <si>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</si>
  <si>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</si>
  <si>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</si>
  <si>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</si>
  <si>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</si>
  <si>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</si>
  <si>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</si>
  <si>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</si>
  <si>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</si>
  <si>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</si>
  <si>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</si>
  <si>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</si>
  <si>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</si>
  <si>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</si>
  <si>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</si>
  <si>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</si>
  <si>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</si>
  <si>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</si>
  <si>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</si>
  <si>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</si>
  <si>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</si>
  <si>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</si>
  <si>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</si>
  <si>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</si>
  <si>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</si>
  <si>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</si>
  <si>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</si>
  <si>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</si>
  <si>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</si>
  <si>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</si>
  <si>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</si>
  <si>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</si>
  <si>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</si>
  <si>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</si>
  <si>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</si>
  <si>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</si>
  <si>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</si>
  <si>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</si>
  <si>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</si>
  <si>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</si>
  <si>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</si>
  <si>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</si>
  <si>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</si>
  <si>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</si>
  <si>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</si>
  <si>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</si>
  <si>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</si>
  <si>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</si>
  <si>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</si>
  <si>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</si>
  <si>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</si>
  <si>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</si>
  <si>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</si>
  <si>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</si>
  <si>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</si>
  <si>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</si>
  <si>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</si>
  <si>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</si>
  <si>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</si>
  <si>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</si>
  <si>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</si>
  <si>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</si>
  <si>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</si>
  <si>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</si>
  <si>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</si>
  <si>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</si>
  <si>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</si>
  <si>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</si>
  <si>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</si>
  <si>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</si>
  <si>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</si>
  <si>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</si>
  <si>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</si>
  <si>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</si>
  <si>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</si>
  <si>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</si>
  <si>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</si>
  <si>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</si>
  <si>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</si>
  <si>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</si>
  <si>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</si>
  <si>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</si>
  <si>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</si>
  <si>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</si>
  <si>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</si>
  <si>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</si>
  <si>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</si>
  <si>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</si>
  <si>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</si>
  <si>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</si>
  <si>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</si>
  <si>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</si>
  <si>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</si>
  <si>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</si>
  <si>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</si>
  <si>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</si>
  <si>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</si>
  <si>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</si>
  <si>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</si>
  <si>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</si>
  <si>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</si>
  <si>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</si>
  <si>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</si>
  <si>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</si>
  <si>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</si>
  <si>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</si>
  <si>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</si>
  <si>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</si>
  <si>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</si>
  <si>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</si>
  <si>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</si>
  <si>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</si>
  <si>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</si>
  <si>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</si>
  <si>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</si>
  <si>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</si>
  <si>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</si>
  <si>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</si>
  <si>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</si>
  <si>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</si>
  <si>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</si>
  <si>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</si>
  <si>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</si>
  <si>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</si>
  <si>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</si>
  <si>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</si>
  <si>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</si>
  <si>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</si>
  <si>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</si>
  <si>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</si>
  <si>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</si>
  <si>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</si>
  <si>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</si>
  <si>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</si>
  <si>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</si>
  <si>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</si>
  <si>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</si>
  <si>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</si>
  <si>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</si>
  <si>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</si>
  <si>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</si>
  <si>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</si>
  <si>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</si>
  <si>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</si>
  <si>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</si>
  <si>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</si>
  <si>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</si>
  <si>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</si>
  <si>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</si>
  <si>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</si>
  <si>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</si>
  <si>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</si>
  <si>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</si>
  <si>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</si>
  <si>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</si>
  <si>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</si>
  <si>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</si>
  <si>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</si>
  <si>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</si>
  <si>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</si>
  <si>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</si>
  <si>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</si>
  <si>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</si>
  <si>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</si>
  <si>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</si>
  <si>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</si>
  <si>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</si>
  <si>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</si>
  <si>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</si>
  <si>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</si>
  <si>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</si>
  <si>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</si>
  <si>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</si>
  <si>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</si>
  <si>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</si>
  <si>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</si>
  <si>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</si>
  <si>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</si>
  <si>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</si>
  <si>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</si>
  <si>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</si>
  <si>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</si>
  <si>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</si>
  <si>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</si>
  <si>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</si>
  <si>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</si>
  <si>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</si>
  <si>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</si>
  <si>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</si>
  <si>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</si>
  <si>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</si>
  <si>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</si>
  <si>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</si>
  <si>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</si>
  <si>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</si>
  <si>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</si>
  <si>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</si>
  <si>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</si>
  <si>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</si>
  <si>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</si>
  <si>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</si>
  <si>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</si>
  <si>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</si>
  <si>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</si>
  <si>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</si>
  <si>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</si>
  <si>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</si>
  <si>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</si>
  <si>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</si>
  <si>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</si>
  <si>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</si>
  <si>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</si>
  <si>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</si>
  <si>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</si>
  <si>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</si>
  <si>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</si>
  <si>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</si>
  <si>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</si>
  <si>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</si>
  <si>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</si>
  <si>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</si>
  <si>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</si>
  <si>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</si>
  <si>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</si>
  <si>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</si>
  <si>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</si>
  <si>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</si>
  <si>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</si>
  <si>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</si>
  <si>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</si>
  <si>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</si>
  <si>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</si>
  <si>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</si>
  <si>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</si>
  <si>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</si>
  <si>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</si>
  <si>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</si>
  <si>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</si>
  <si>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</si>
  <si>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</si>
  <si>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</si>
  <si>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</si>
  <si>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</si>
  <si>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</si>
  <si>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</si>
  <si>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</si>
  <si>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</si>
  <si>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</si>
  <si>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</si>
  <si>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</si>
  <si>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</si>
  <si>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</si>
  <si>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</si>
  <si>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</si>
  <si>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</si>
  <si>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</si>
  <si>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</si>
  <si>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</si>
  <si>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</si>
  <si>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</si>
  <si>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</si>
  <si>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</si>
  <si>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</si>
  <si>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</si>
  <si>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</si>
  <si>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</si>
  <si>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</si>
  <si>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</si>
  <si>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</si>
  <si>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</si>
  <si>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</si>
  <si>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</si>
  <si>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</si>
  <si>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</si>
  <si>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</si>
  <si>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</si>
  <si>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</si>
  <si>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</si>
  <si>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</si>
  <si>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</si>
  <si>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</si>
  <si>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</si>
  <si>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</si>
  <si>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</si>
  <si>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</si>
  <si>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</si>
  <si>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</si>
  <si>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</si>
  <si>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</si>
  <si>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</si>
  <si>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</si>
  <si>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</si>
  <si>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</si>
  <si>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</si>
  <si>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</si>
  <si>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</si>
  <si>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</si>
  <si>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</si>
  <si>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</si>
  <si>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</si>
  <si>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</si>
  <si>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</si>
  <si>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</si>
  <si>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</si>
  <si>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</si>
  <si>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</si>
  <si>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</si>
  <si>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</si>
  <si>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</si>
  <si>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</si>
  <si>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</si>
  <si>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</si>
  <si>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</si>
  <si>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</si>
  <si>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</si>
  <si>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</si>
  <si>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</si>
  <si>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</si>
  <si>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</si>
  <si>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</si>
  <si>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</si>
  <si>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</si>
  <si>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</si>
  <si>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</si>
  <si>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</si>
  <si>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</si>
  <si>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</si>
  <si>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</si>
  <si>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</si>
  <si>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</si>
  <si>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</si>
  <si>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</si>
  <si>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</si>
  <si>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</si>
  <si>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</si>
  <si>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</si>
  <si>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</si>
  <si>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</si>
  <si>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</si>
  <si>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</si>
  <si>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</si>
  <si>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</si>
  <si>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</si>
  <si>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</si>
  <si>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</si>
  <si>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</si>
  <si>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</si>
  <si>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</si>
  <si>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</si>
  <si>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</si>
  <si>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</si>
  <si>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</si>
  <si>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</si>
  <si>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</si>
  <si>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</si>
  <si>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</si>
  <si>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</si>
  <si>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</si>
  <si>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</si>
  <si>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</si>
  <si>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</si>
  <si>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</si>
  <si>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</si>
  <si>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</si>
  <si>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</si>
  <si>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</si>
  <si>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</si>
  <si>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</si>
  <si>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</si>
  <si>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</si>
  <si>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</si>
  <si>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</si>
  <si>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</si>
  <si>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</si>
  <si>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</si>
  <si>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</si>
  <si>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</si>
  <si>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</si>
  <si>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</si>
  <si>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</si>
  <si>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</si>
  <si>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</si>
  <si>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</si>
  <si>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</si>
  <si>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</si>
  <si>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</si>
  <si>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</si>
  <si>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</si>
  <si>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</si>
  <si>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</si>
  <si>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</si>
  <si>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</si>
  <si>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</si>
  <si>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</si>
  <si>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</si>
  <si>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</si>
  <si>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</si>
  <si>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</si>
  <si>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</si>
  <si>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</si>
  <si>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</si>
  <si>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</si>
  <si>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</si>
  <si>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</si>
  <si>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</si>
  <si>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</si>
  <si>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</si>
  <si>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</si>
  <si>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</si>
  <si>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</si>
  <si>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</si>
  <si>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</si>
  <si>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</si>
  <si>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</si>
  <si>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</si>
  <si>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</si>
  <si>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</si>
  <si>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</si>
  <si>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</si>
  <si>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</si>
  <si>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</si>
  <si>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</si>
  <si>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</si>
  <si>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</si>
  <si>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</si>
  <si>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</si>
  <si>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</si>
  <si>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</si>
  <si>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</si>
  <si>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</si>
  <si>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</si>
  <si>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</si>
  <si>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</si>
  <si>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</si>
  <si>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</si>
  <si>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</si>
  <si>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</si>
  <si>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</si>
  <si>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</si>
  <si>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</si>
  <si>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</si>
  <si>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</si>
  <si>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</si>
  <si>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</si>
  <si>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</si>
  <si>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</si>
  <si>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</si>
  <si>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</si>
  <si>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</si>
  <si>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</si>
  <si>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</si>
  <si>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</si>
  <si>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</si>
  <si>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</si>
  <si>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</si>
  <si>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</si>
  <si>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</si>
  <si>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</si>
  <si>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</si>
  <si>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</si>
  <si>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</si>
  <si>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</si>
  <si>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</si>
  <si>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</si>
  <si>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</si>
  <si>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</si>
  <si>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</si>
  <si>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</si>
  <si>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</si>
  <si>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</si>
  <si>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</si>
  <si>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</si>
  <si>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</si>
  <si>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</si>
  <si>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</si>
  <si>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</si>
  <si>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</si>
  <si>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</si>
  <si>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</si>
  <si>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</si>
  <si>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</si>
  <si>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</si>
  <si>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</si>
  <si>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</si>
  <si>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</si>
  <si>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</si>
  <si>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</si>
  <si>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</si>
  <si>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</si>
  <si>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</si>
  <si>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</si>
  <si>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</si>
  <si>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</si>
  <si>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</si>
  <si>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</si>
  <si>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</si>
  <si>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</si>
  <si>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</si>
  <si>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</si>
  <si>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</si>
  <si>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</si>
  <si>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</si>
  <si>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</si>
  <si>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</si>
  <si>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</si>
  <si>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</si>
  <si>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</si>
  <si>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</si>
  <si>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</si>
  <si>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</si>
  <si>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</si>
  <si>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</si>
  <si>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</si>
  <si>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</si>
  <si>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</si>
  <si>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</si>
  <si>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</si>
  <si>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</si>
  <si>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</si>
  <si>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</si>
  <si>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</si>
  <si>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</si>
  <si>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</si>
  <si>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</si>
  <si>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</si>
  <si>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</si>
  <si>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</si>
  <si>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</si>
  <si>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</si>
  <si>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</si>
  <si>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</si>
  <si>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</si>
  <si>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</si>
  <si>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</si>
  <si>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</si>
  <si>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</si>
  <si>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</si>
  <si>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</si>
  <si>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</si>
  <si>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</si>
  <si>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</si>
  <si>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</si>
  <si>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</si>
  <si>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</si>
  <si>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</si>
  <si>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</si>
  <si>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</si>
  <si>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</si>
  <si>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</si>
  <si>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</si>
  <si>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</si>
  <si>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</si>
  <si>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</si>
  <si>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</si>
  <si>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</si>
  <si>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</si>
  <si>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</si>
  <si>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</si>
  <si>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</si>
  <si>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</si>
  <si>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</si>
  <si>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</si>
  <si>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</si>
  <si>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</si>
  <si>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</si>
  <si>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</si>
  <si>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</si>
  <si>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</si>
  <si>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</si>
  <si>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</si>
  <si>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</si>
  <si>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</si>
  <si>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</si>
  <si>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</si>
  <si>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</si>
  <si>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</si>
  <si>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</si>
  <si>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</si>
  <si>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</si>
  <si>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</si>
  <si>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</si>
  <si>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</si>
  <si>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</si>
  <si>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</si>
  <si>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</si>
  <si>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</si>
  <si>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</si>
  <si>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</si>
  <si>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</si>
  <si>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</si>
  <si>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</si>
  <si>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</si>
  <si>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</si>
  <si>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</si>
  <si>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</si>
  <si>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</si>
  <si>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</si>
  <si>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</si>
  <si>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</si>
  <si>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</si>
  <si>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</si>
  <si>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</si>
  <si>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</si>
  <si>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</si>
  <si>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</si>
  <si>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</si>
  <si>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</si>
  <si>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</si>
  <si>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</si>
  <si>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</si>
  <si>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</si>
  <si>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</si>
  <si>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</si>
  <si>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</si>
  <si>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</si>
  <si>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</si>
  <si>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</si>
  <si>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</si>
  <si>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</si>
  <si>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</si>
  <si>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</si>
  <si>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</si>
  <si>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</si>
  <si>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</si>
  <si>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</si>
  <si>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</si>
  <si>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</si>
  <si>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</si>
  <si>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</si>
  <si>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</si>
  <si>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</si>
  <si>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</si>
  <si>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</si>
  <si>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</si>
  <si>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</si>
  <si>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</si>
  <si>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</si>
  <si>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</si>
  <si>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</si>
  <si>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</si>
  <si>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</si>
  <si>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</si>
  <si>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</si>
  <si>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</si>
  <si>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</si>
  <si>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</si>
  <si>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</si>
  <si>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</si>
  <si>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</si>
  <si>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</si>
  <si>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</si>
  <si>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</si>
  <si>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</si>
  <si>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</si>
  <si>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</si>
  <si>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</si>
  <si>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</si>
  <si>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</si>
  <si>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</si>
  <si>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</si>
  <si>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</si>
  <si>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</si>
  <si>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</si>
  <si>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</si>
  <si>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</si>
  <si>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</si>
  <si>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</si>
  <si>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</si>
  <si>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</si>
  <si>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</si>
  <si>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</si>
  <si>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</si>
  <si>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</si>
  <si>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</si>
  <si>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</si>
  <si>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</si>
  <si>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</si>
  <si>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</si>
  <si>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</si>
  <si>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</si>
  <si>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</si>
  <si>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</si>
  <si>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</si>
  <si>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</si>
  <si>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</si>
  <si>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</si>
  <si>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</si>
  <si>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</si>
  <si>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</si>
  <si>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</si>
  <si>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</si>
  <si>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</si>
  <si>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</si>
  <si>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</si>
  <si>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</si>
  <si>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</si>
  <si>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</si>
  <si>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</si>
  <si>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</si>
  <si>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</si>
  <si>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</si>
  <si>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</si>
  <si>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</si>
  <si>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</si>
  <si>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</si>
  <si>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</si>
  <si>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</si>
  <si>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</si>
  <si>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</si>
  <si>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</si>
  <si>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</si>
  <si>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</si>
  <si>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</si>
  <si>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</si>
  <si>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</si>
  <si>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</si>
  <si>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</si>
  <si>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</si>
  <si>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</si>
  <si>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</si>
  <si>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</si>
  <si>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</si>
  <si>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</si>
  <si>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</si>
  <si>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</si>
  <si>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</si>
  <si>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</si>
  <si>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</si>
  <si>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</si>
  <si>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</si>
  <si>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</si>
  <si>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</si>
  <si>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</si>
  <si>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</si>
  <si>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</si>
  <si>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</si>
  <si>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</si>
  <si>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</si>
  <si>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</si>
  <si>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</si>
  <si>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</si>
  <si>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</si>
  <si>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</si>
  <si>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</si>
  <si>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</si>
  <si>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</si>
  <si>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</si>
  <si>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</si>
  <si>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</si>
  <si>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</si>
  <si>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</si>
  <si>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</si>
  <si>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</si>
  <si>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</si>
  <si>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</si>
  <si>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</si>
  <si>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</si>
  <si>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</si>
  <si>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</si>
  <si>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</si>
  <si>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</si>
  <si>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</si>
  <si>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</si>
  <si>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</si>
  <si>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</si>
  <si>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</si>
  <si>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</si>
  <si>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</si>
  <si>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</si>
  <si>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</si>
  <si>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</si>
  <si>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</si>
  <si>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</si>
  <si>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</si>
  <si>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</si>
  <si>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</si>
  <si>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</si>
  <si>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</si>
  <si>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</si>
  <si>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</si>
  <si>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</si>
  <si>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</si>
  <si>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</si>
  <si>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</si>
  <si>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</si>
  <si>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</si>
  <si>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</si>
  <si>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</si>
  <si>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</si>
  <si>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</si>
  <si>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</si>
  <si>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</si>
  <si>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</si>
  <si>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</si>
  <si>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</si>
  <si>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</si>
  <si>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</si>
  <si>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</si>
  <si>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</si>
  <si>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</si>
  <si>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</si>
  <si>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</si>
  <si>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</si>
  <si>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</si>
  <si>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</si>
  <si>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</si>
  <si>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</si>
  <si>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</si>
  <si>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</si>
  <si>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</si>
  <si>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</si>
  <si>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</si>
  <si>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</si>
  <si>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</si>
  <si>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</si>
  <si>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</si>
  <si>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</si>
  <si>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</si>
  <si>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</si>
  <si>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</si>
  <si>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</si>
  <si>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</si>
  <si>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</si>
  <si>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</si>
  <si>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</si>
  <si>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</si>
  <si>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</si>
  <si>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</si>
  <si>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</si>
  <si>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</si>
  <si>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</si>
  <si>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</si>
  <si>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</si>
  <si>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</si>
  <si>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</si>
  <si>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</si>
  <si>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</si>
  <si>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</si>
  <si>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</si>
  <si>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</si>
  <si>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</si>
  <si>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</si>
  <si>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</si>
  <si>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</si>
  <si>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</si>
  <si>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</si>
  <si>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</si>
  <si>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</si>
  <si>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</si>
  <si>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</si>
  <si>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</si>
  <si>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</si>
  <si>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</si>
  <si>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</si>
  <si>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</si>
  <si>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</si>
  <si>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</si>
  <si>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</si>
  <si>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</si>
  <si>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</si>
  <si>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</si>
  <si>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</si>
  <si>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</si>
  <si>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</si>
  <si>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</si>
  <si>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</si>
  <si>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</si>
  <si>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</si>
  <si>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</si>
  <si>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</si>
  <si>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</si>
  <si>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</si>
  <si>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</si>
  <si>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</si>
  <si>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</si>
  <si>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</si>
  <si>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</si>
  <si>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</si>
  <si>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</si>
  <si>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</si>
  <si>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</si>
  <si>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</si>
  <si>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</si>
  <si>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</si>
  <si>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</si>
  <si>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</si>
  <si>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</si>
  <si>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</si>
  <si>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</si>
  <si>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</si>
  <si>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</si>
  <si>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</si>
  <si>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</si>
  <si>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</si>
  <si>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</si>
  <si>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</si>
  <si>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</si>
  <si>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</si>
  <si>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</si>
  <si>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</si>
  <si>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</si>
  <si>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</si>
  <si>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</si>
  <si>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</si>
  <si>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</si>
  <si>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</si>
  <si>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</si>
  <si>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</si>
  <si>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</si>
  <si>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</si>
  <si>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</si>
  <si>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</si>
  <si>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</si>
  <si>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</si>
  <si>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</si>
  <si>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</si>
  <si>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</si>
  <si>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</si>
  <si>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</si>
  <si>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</si>
  <si>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</si>
  <si>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</si>
  <si>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</si>
  <si>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</si>
  <si>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</si>
  <si>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</si>
  <si>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</si>
  <si>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</si>
  <si>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</si>
  <si>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</si>
  <si>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</si>
  <si>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</si>
  <si>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</si>
  <si>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</si>
  <si>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</si>
  <si>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</si>
  <si>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</si>
  <si>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</si>
  <si>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</si>
  <si>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</si>
  <si>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</si>
  <si>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</si>
  <si>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</si>
  <si>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</si>
  <si>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</si>
  <si>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</si>
  <si>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</si>
  <si>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</si>
  <si>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</si>
  <si>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</si>
  <si>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</si>
  <si>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</si>
  <si>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</si>
  <si>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</si>
  <si>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</si>
  <si>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</si>
  <si>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</si>
  <si>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</si>
  <si>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</si>
  <si>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</si>
  <si>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</si>
  <si>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</si>
  <si>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</si>
  <si>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</si>
  <si>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</si>
  <si>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</si>
  <si>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</si>
  <si>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</si>
  <si>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</si>
  <si>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</si>
  <si>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</si>
  <si>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</si>
  <si>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</si>
  <si>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</si>
  <si>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</si>
  <si>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</si>
  <si>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</si>
  <si>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</si>
  <si>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</si>
  <si>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</si>
  <si>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</si>
  <si>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</si>
  <si>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</si>
  <si>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</si>
  <si>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</si>
  <si>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</si>
  <si>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</si>
  <si>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</si>
  <si>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</si>
  <si>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</si>
  <si>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</si>
  <si>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</si>
  <si>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</si>
  <si>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</si>
  <si>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</si>
  <si>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</si>
  <si>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</si>
  <si>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</si>
  <si>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</si>
  <si>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</si>
  <si>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</si>
  <si>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</si>
  <si>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</si>
  <si>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</si>
  <si>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</si>
  <si>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</si>
  <si>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</si>
  <si>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</si>
  <si>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</si>
  <si>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</si>
  <si>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</si>
  <si>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</si>
  <si>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</si>
  <si>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</si>
  <si>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</si>
  <si>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</si>
  <si>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</si>
  <si>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</si>
  <si>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</si>
  <si>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</si>
  <si>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</si>
  <si>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</si>
  <si>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</si>
  <si>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</si>
  <si>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</si>
  <si>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</si>
  <si>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</si>
  <si>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</si>
  <si>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</si>
  <si>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</si>
  <si>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</si>
  <si>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</si>
  <si>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</si>
  <si>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</si>
  <si>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</si>
  <si>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</si>
  <si>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</si>
  <si>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</si>
  <si>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</si>
  <si>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</si>
  <si>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</si>
  <si>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</si>
  <si>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</si>
  <si>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</si>
  <si>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</si>
  <si>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</si>
  <si>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</si>
  <si>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</si>
  <si>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</si>
  <si>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</si>
  <si>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</si>
  <si>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</si>
  <si>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</si>
  <si>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</si>
  <si>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</si>
  <si>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</si>
  <si>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</si>
  <si>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</si>
  <si>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</si>
  <si>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</si>
  <si>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</si>
  <si>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</si>
  <si>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</si>
  <si>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</si>
  <si>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</si>
  <si>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</si>
  <si>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</si>
  <si>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</si>
  <si>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</si>
  <si>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</si>
  <si>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</si>
  <si>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</si>
  <si>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</si>
  <si>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</si>
  <si>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</si>
  <si>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</si>
  <si>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</si>
  <si>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</si>
  <si>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</si>
  <si>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</si>
  <si>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</si>
  <si>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</si>
  <si>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</si>
  <si>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</si>
  <si>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</si>
  <si>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</si>
  <si>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</si>
  <si>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</si>
  <si>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</si>
  <si>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</si>
  <si>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</si>
  <si>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</si>
  <si>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</si>
  <si>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</si>
  <si>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</si>
  <si>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</si>
  <si>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</si>
  <si>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</si>
  <si>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</si>
  <si>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</si>
  <si>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</si>
  <si>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</si>
  <si>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</si>
  <si>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</si>
  <si>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</si>
  <si>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</si>
  <si>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</si>
  <si>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</si>
  <si>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</si>
  <si>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</si>
  <si>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</si>
  <si>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</si>
  <si>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</si>
  <si>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</si>
  <si>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</si>
  <si>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</si>
  <si>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</si>
  <si>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</si>
  <si>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</si>
  <si>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</si>
  <si>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</si>
  <si>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</si>
  <si>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</si>
  <si>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</si>
  <si>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</si>
  <si>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</si>
  <si>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</si>
  <si>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</si>
  <si>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</si>
  <si>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</si>
  <si>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</si>
  <si>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</si>
  <si>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</si>
  <si>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</si>
  <si>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</si>
  <si>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</si>
  <si>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</si>
  <si>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</si>
  <si>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</si>
  <si>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</si>
  <si>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</si>
  <si>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</si>
  <si>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</si>
  <si>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</si>
  <si>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</si>
  <si>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</si>
  <si>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</si>
  <si>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</si>
  <si>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</si>
  <si>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</si>
  <si>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</si>
  <si>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</si>
  <si>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</si>
  <si>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</si>
  <si>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</si>
  <si>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</si>
  <si>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</si>
  <si>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</si>
  <si>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</si>
  <si>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</si>
  <si>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</si>
  <si>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</si>
  <si>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</si>
  <si>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</si>
  <si>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</si>
  <si>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</si>
  <si>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</si>
  <si>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</si>
  <si>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</si>
  <si>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</si>
  <si>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</si>
  <si>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</si>
  <si>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</si>
  <si>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</si>
  <si>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</si>
  <si>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</si>
  <si>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</si>
  <si>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</si>
  <si>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</si>
  <si>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</si>
  <si>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</si>
  <si>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</si>
  <si>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</si>
  <si>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</si>
  <si>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</si>
  <si>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</si>
  <si>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</si>
  <si>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</si>
  <si>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</si>
  <si>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</si>
  <si>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</si>
  <si>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</si>
  <si>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</si>
  <si>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</si>
  <si>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</si>
  <si>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</si>
  <si>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</si>
  <si>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</si>
  <si>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</si>
  <si>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</si>
  <si>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</si>
  <si>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</si>
  <si>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</si>
  <si>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</si>
  <si>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</si>
  <si>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</si>
  <si>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</si>
  <si>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</si>
  <si>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</si>
  <si>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</si>
  <si>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</si>
  <si>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</si>
  <si>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</si>
  <si>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</si>
  <si>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</si>
  <si>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</si>
  <si>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</si>
  <si>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</si>
  <si>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</si>
  <si>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</si>
  <si>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</si>
  <si>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</si>
  <si>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</si>
  <si>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</si>
  <si>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</si>
  <si>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</si>
  <si>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</si>
  <si>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</si>
  <si>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</si>
  <si>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</si>
  <si>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</si>
  <si>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</si>
  <si>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</si>
  <si>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</si>
  <si>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</si>
  <si>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</si>
  <si>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</si>
  <si>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</si>
  <si>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</si>
  <si>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</si>
  <si>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</si>
  <si>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</si>
  <si>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</si>
  <si>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</si>
  <si>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</si>
  <si>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</si>
  <si>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</si>
  <si>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</si>
  <si>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</si>
  <si>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</si>
  <si>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</si>
  <si>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</si>
  <si>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</si>
  <si>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</si>
  <si>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</si>
  <si>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</si>
  <si>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</si>
  <si>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</si>
  <si>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</si>
  <si>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</si>
  <si>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</si>
  <si>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</si>
  <si>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</si>
  <si>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</si>
  <si>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</si>
  <si>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</si>
  <si>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</si>
  <si>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</si>
  <si>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</si>
  <si>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</si>
  <si>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</si>
  <si>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</si>
  <si>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</si>
  <si>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</si>
  <si>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</si>
  <si>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</si>
  <si>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</si>
  <si>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</si>
  <si>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</si>
  <si>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</si>
  <si>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</si>
  <si>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</si>
  <si>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</si>
  <si>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</si>
  <si>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</si>
  <si>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</si>
  <si>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</si>
  <si>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</si>
  <si>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</si>
  <si>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</si>
  <si>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</si>
  <si>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</si>
  <si>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</si>
  <si>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</si>
  <si>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</si>
  <si>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</si>
  <si>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</si>
  <si>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</si>
  <si>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</si>
  <si>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</si>
  <si>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</si>
  <si>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</si>
  <si>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</si>
  <si>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</si>
  <si>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</si>
  <si>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</si>
  <si>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</si>
  <si>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</si>
  <si>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</si>
  <si>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</si>
  <si>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</si>
  <si>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</si>
  <si>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</si>
  <si>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</si>
  <si>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</si>
  <si>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</si>
  <si>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</si>
  <si>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</si>
  <si>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</si>
  <si>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</si>
  <si>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</si>
  <si>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</si>
  <si>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</si>
  <si>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</si>
  <si>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</si>
  <si>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</si>
  <si>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</si>
  <si>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</si>
  <si>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</si>
  <si>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</si>
  <si>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</si>
  <si>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</si>
  <si>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</si>
  <si>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</si>
  <si>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</si>
  <si>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</si>
  <si>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</si>
  <si>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</si>
  <si>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</si>
  <si>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</si>
  <si>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</si>
  <si>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</si>
  <si>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</si>
  <si>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</si>
  <si>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</si>
  <si>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</si>
  <si>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</si>
  <si>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</si>
  <si>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</si>
  <si>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</si>
  <si>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</si>
  <si>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</si>
  <si>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</si>
  <si>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</si>
  <si>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</si>
  <si>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</si>
  <si>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</si>
  <si>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</si>
  <si>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</si>
  <si>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</si>
  <si>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</si>
  <si>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</si>
  <si>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</si>
  <si>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</si>
  <si>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</si>
  <si>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</si>
  <si>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</si>
  <si>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</si>
  <si>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</si>
  <si>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</si>
  <si>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</si>
  <si>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</si>
  <si>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</si>
  <si>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</si>
  <si>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</si>
  <si>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</si>
  <si>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</si>
  <si>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</si>
  <si>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</si>
  <si>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</si>
  <si>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</si>
  <si>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</si>
  <si>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</si>
  <si>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</si>
  <si>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</si>
  <si>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</si>
  <si>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</si>
  <si>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</si>
  <si>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</si>
  <si>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</si>
  <si>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</si>
  <si>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</si>
  <si>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</si>
  <si>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</si>
  <si>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</si>
  <si>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</si>
  <si>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</si>
  <si>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</si>
  <si>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</si>
  <si>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</si>
  <si>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</si>
  <si>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</si>
  <si>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</si>
  <si>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</si>
  <si>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</si>
  <si>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</si>
  <si>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</si>
  <si>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</si>
  <si>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</si>
  <si>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</si>
  <si>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</si>
  <si>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</si>
  <si>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</si>
  <si>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</si>
  <si>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</si>
  <si>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</si>
  <si>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</si>
  <si>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</si>
  <si>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</si>
  <si>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</si>
  <si>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</si>
  <si>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</si>
  <si>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</si>
  <si>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</si>
  <si>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</si>
  <si>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</si>
  <si>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</si>
  <si>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</si>
  <si>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</si>
  <si>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</si>
  <si>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</si>
  <si>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</si>
  <si>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</si>
  <si>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</si>
  <si>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</si>
  <si>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</si>
  <si>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</si>
  <si>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</si>
  <si>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</si>
  <si>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</si>
  <si>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</si>
  <si>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</si>
  <si>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</si>
  <si>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</si>
  <si>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</si>
  <si>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</si>
  <si>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</si>
  <si>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</si>
  <si>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</si>
  <si>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</si>
  <si>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</si>
  <si>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</si>
  <si>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</si>
  <si>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</si>
  <si>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</si>
  <si>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</si>
  <si>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</si>
  <si>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</si>
  <si>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</si>
  <si>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</si>
  <si>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</si>
  <si>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</si>
  <si>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</si>
  <si>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</si>
  <si>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</si>
  <si>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</si>
  <si>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</si>
  <si>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</si>
  <si>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</si>
  <si>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</si>
  <si>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</si>
  <si>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</si>
  <si>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</si>
  <si>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</si>
  <si>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</si>
  <si>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</si>
  <si>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</si>
  <si>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</si>
  <si>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</si>
  <si>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</si>
  <si>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</si>
  <si>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</si>
  <si>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</si>
  <si>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</si>
  <si>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</si>
  <si>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</si>
  <si>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</si>
  <si>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</si>
  <si>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</si>
  <si>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</si>
  <si>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</si>
  <si>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</si>
  <si>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</si>
  <si>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</si>
  <si>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</si>
  <si>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</si>
  <si>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</si>
  <si>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</si>
  <si>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</si>
  <si>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</si>
  <si>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</si>
  <si>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</si>
  <si>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</si>
  <si>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</si>
  <si>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</si>
  <si>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</si>
  <si>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</si>
  <si>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</si>
  <si>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</si>
  <si>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</si>
  <si>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</si>
  <si>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</si>
  <si>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</si>
  <si>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</si>
  <si>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</si>
  <si>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</si>
  <si>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</si>
  <si>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</si>
  <si>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</si>
  <si>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</si>
  <si>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</si>
  <si>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</si>
  <si>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</si>
  <si>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</si>
  <si>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</si>
  <si>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</si>
  <si>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</si>
  <si>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</si>
  <si>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</si>
  <si>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</si>
  <si>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</si>
  <si>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</si>
  <si>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</si>
  <si>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</si>
  <si>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</si>
  <si>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</si>
  <si>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</si>
  <si>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</si>
  <si>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</si>
  <si>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</si>
  <si>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</si>
  <si>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</si>
  <si>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</si>
  <si>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</si>
  <si>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</si>
  <si>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</si>
  <si>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</si>
  <si>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</si>
  <si>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</si>
  <si>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</si>
  <si>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</si>
  <si>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</si>
  <si>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</si>
  <si>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</si>
  <si>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</si>
  <si>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</si>
  <si>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</si>
  <si>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</si>
  <si>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</si>
  <si>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</si>
  <si>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</si>
  <si>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</si>
  <si>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</si>
  <si>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</si>
  <si>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</si>
  <si>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</si>
  <si>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</si>
  <si>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</si>
  <si>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</si>
  <si>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</si>
  <si>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</si>
  <si>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</si>
  <si>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</si>
  <si>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</si>
  <si>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</si>
  <si>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</si>
  <si>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</si>
  <si>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</si>
  <si>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</si>
  <si>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</si>
  <si>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</si>
  <si>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</si>
  <si>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</si>
  <si>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</si>
  <si>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</si>
  <si>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</si>
  <si>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</si>
  <si>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</si>
  <si>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</si>
  <si>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</si>
  <si>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</si>
  <si>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</si>
  <si>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</si>
  <si>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</si>
  <si>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</si>
  <si>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</si>
  <si>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</si>
  <si>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</si>
  <si>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</si>
  <si>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</si>
  <si>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</si>
  <si>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</si>
  <si>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</si>
  <si>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</si>
  <si>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</si>
  <si>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</si>
  <si>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</si>
  <si>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</si>
  <si>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</si>
  <si>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</si>
  <si>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</si>
  <si>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</si>
  <si>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</si>
  <si>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</si>
  <si>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</si>
  <si>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</si>
  <si>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</si>
  <si>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</si>
  <si>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</si>
  <si>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</si>
  <si>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</si>
  <si>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</si>
  <si>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</si>
  <si>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</si>
  <si>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</si>
  <si>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</si>
  <si>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</si>
  <si>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</si>
  <si>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</si>
  <si>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</si>
  <si>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</si>
  <si>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</si>
  <si>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</si>
  <si>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</si>
  <si>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</si>
  <si>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</si>
  <si>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</si>
  <si>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</si>
  <si>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</si>
  <si>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</si>
  <si>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</si>
  <si>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</si>
  <si>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</si>
  <si>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</si>
  <si>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</si>
  <si>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</si>
  <si>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</si>
  <si>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</si>
  <si>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</si>
  <si>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</si>
  <si>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</si>
  <si>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</si>
  <si>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</si>
  <si>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</si>
  <si>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</si>
  <si>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</si>
  <si>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</si>
  <si>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</si>
  <si>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</si>
  <si>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</si>
  <si>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</si>
  <si>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</si>
  <si>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</si>
  <si>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</si>
  <si>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</si>
  <si>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</si>
  <si>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</si>
  <si>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</si>
  <si>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</si>
  <si>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</si>
  <si>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</si>
  <si>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</si>
  <si>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</si>
  <si>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</si>
  <si>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</si>
  <si>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</si>
  <si>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</si>
  <si>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</si>
  <si>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</si>
  <si>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</si>
  <si>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</si>
  <si>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</si>
  <si>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</si>
  <si>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</si>
  <si>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</si>
  <si>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</si>
  <si>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</si>
  <si>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</si>
  <si>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</si>
  <si>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</si>
  <si>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</si>
  <si>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</si>
  <si>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</si>
  <si>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</si>
  <si>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</si>
  <si>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</si>
  <si>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</si>
  <si>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</si>
  <si>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</si>
  <si>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</si>
  <si>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</si>
  <si>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</si>
  <si>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</si>
  <si>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</si>
  <si>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</si>
  <si>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</si>
  <si>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</si>
  <si>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</si>
  <si>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</si>
  <si>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</si>
  <si>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</si>
  <si>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</si>
  <si>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</si>
  <si>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</si>
  <si>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</si>
  <si>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</si>
  <si>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</si>
  <si>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</si>
  <si>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</si>
  <si>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</si>
  <si>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</si>
  <si>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</si>
  <si>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</si>
  <si>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</si>
  <si>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</si>
  <si>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</si>
  <si>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</si>
  <si>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</si>
  <si>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</si>
  <si>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</si>
  <si>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</si>
  <si>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</si>
  <si>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</si>
  <si>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</si>
  <si>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</si>
  <si>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</si>
  <si>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</si>
  <si>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</si>
  <si>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</si>
  <si>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</si>
  <si>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</si>
  <si>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</si>
  <si>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</si>
  <si>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</si>
  <si>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</si>
  <si>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</si>
  <si>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</si>
  <si>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</si>
  <si>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</si>
  <si>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</si>
  <si>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</si>
  <si>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</si>
  <si>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</si>
  <si>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</si>
  <si>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</si>
  <si>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</si>
  <si>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</si>
  <si>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</si>
  <si>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</si>
  <si>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</si>
  <si>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</si>
  <si>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</si>
  <si>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</si>
  <si>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</si>
  <si>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</si>
  <si>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</si>
  <si>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</si>
  <si>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</si>
  <si>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</si>
  <si>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</si>
  <si>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</si>
  <si>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</si>
  <si>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</si>
  <si>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</si>
  <si>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</si>
  <si>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</si>
  <si>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</si>
  <si>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</si>
  <si>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</si>
  <si>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</si>
  <si>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</si>
  <si>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</si>
  <si>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</si>
  <si>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</si>
  <si>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</si>
  <si>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</si>
  <si>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</si>
  <si>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</si>
  <si>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</si>
  <si>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</si>
  <si>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</si>
  <si>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</si>
  <si>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</si>
  <si>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</si>
  <si>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</si>
  <si>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</si>
  <si>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</si>
  <si>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</si>
  <si>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</si>
  <si>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</si>
  <si>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</si>
  <si>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</si>
  <si>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</si>
  <si>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</si>
  <si>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</si>
  <si>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</si>
  <si>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</si>
  <si>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</si>
  <si>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</si>
  <si>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</si>
  <si>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</si>
  <si>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</si>
  <si>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</si>
  <si>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</si>
  <si>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</si>
  <si>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</si>
  <si>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</si>
  <si>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</si>
  <si>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</si>
  <si>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</si>
  <si>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</si>
  <si>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</si>
  <si>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</si>
  <si>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</si>
  <si>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</si>
  <si>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</si>
  <si>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</si>
  <si>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</si>
  <si>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</si>
  <si>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</si>
  <si>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</si>
  <si>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</si>
  <si>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</si>
  <si>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</si>
  <si>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</si>
  <si>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</si>
  <si>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</si>
  <si>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</si>
  <si>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</si>
  <si>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</si>
  <si>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</si>
  <si>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</si>
  <si>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</si>
  <si>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</si>
  <si>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</si>
  <si>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</si>
  <si>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</si>
  <si>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</si>
  <si>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</si>
  <si>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</si>
  <si>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</si>
  <si>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</si>
  <si>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</si>
  <si>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</si>
  <si>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</si>
  <si>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</si>
  <si>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</si>
  <si>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</si>
  <si>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</si>
  <si>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</si>
  <si>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</si>
  <si>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</si>
  <si>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</si>
  <si>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</si>
  <si>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</si>
  <si>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</si>
  <si>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</si>
  <si>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</si>
  <si>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</si>
  <si>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</si>
  <si>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</si>
  <si>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</si>
  <si>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</si>
  <si>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</si>
  <si>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</si>
  <si>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</si>
  <si>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</si>
  <si>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</si>
  <si>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</si>
  <si>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</si>
  <si>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</si>
  <si>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</si>
  <si>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</si>
  <si>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</si>
  <si>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</si>
  <si>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</si>
  <si>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</si>
  <si>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</si>
  <si>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</si>
  <si>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</si>
  <si>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</si>
  <si>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</si>
  <si>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</si>
  <si>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</si>
  <si>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</si>
  <si>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</si>
  <si>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</si>
  <si>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</si>
  <si>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</si>
  <si>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</si>
  <si>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</si>
  <si>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</si>
  <si>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</si>
  <si>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</si>
  <si>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</si>
  <si>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</si>
  <si>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</si>
  <si>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</si>
  <si>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</si>
  <si>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</si>
  <si>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</si>
  <si>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</si>
  <si>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</si>
  <si>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</si>
  <si>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</si>
  <si>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</si>
  <si>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</si>
  <si>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</si>
  <si>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</si>
  <si>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</si>
  <si>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</si>
  <si>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</si>
  <si>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</si>
  <si>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</si>
  <si>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</si>
  <si>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</si>
  <si>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</si>
  <si>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</si>
  <si>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</si>
  <si>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</si>
  <si>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</si>
  <si>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</si>
  <si>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</si>
  <si>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</si>
  <si>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</si>
  <si>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</si>
  <si>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</si>
  <si>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</si>
  <si>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</si>
  <si>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</si>
  <si>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</si>
  <si>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</si>
  <si>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</si>
  <si>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</si>
  <si>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</si>
  <si>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</si>
  <si>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</si>
  <si>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</si>
  <si>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</si>
  <si>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</si>
  <si>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</si>
  <si>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</si>
  <si>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</si>
  <si>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</si>
  <si>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</si>
  <si>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</si>
  <si>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</si>
  <si>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</si>
  <si>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</si>
  <si>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</si>
  <si>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</si>
  <si>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</si>
  <si>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</si>
  <si>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</si>
  <si>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</si>
  <si>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</si>
  <si>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</si>
  <si>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</si>
  <si>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</si>
  <si>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</si>
  <si>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</si>
  <si>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</si>
  <si>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</si>
  <si>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</si>
  <si>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</si>
  <si>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</si>
  <si>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</si>
  <si>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</si>
  <si>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</si>
  <si>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</si>
  <si>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</si>
  <si>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</si>
  <si>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</si>
  <si>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</si>
  <si>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</si>
  <si>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</si>
  <si>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</si>
  <si>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</si>
  <si>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</si>
  <si>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</si>
  <si>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</si>
  <si>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</si>
  <si>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</si>
  <si>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</si>
  <si>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</si>
  <si>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</si>
  <si>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</si>
  <si>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</si>
  <si>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</si>
  <si>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</si>
  <si>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</si>
  <si>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</si>
  <si>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</si>
  <si>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</si>
  <si>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</si>
  <si>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</si>
  <si>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</si>
  <si>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</si>
  <si>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</si>
  <si>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</si>
  <si>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</si>
  <si>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</si>
  <si>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</si>
  <si>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</si>
  <si>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</si>
  <si>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</si>
  <si>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</si>
  <si>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</si>
  <si>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</si>
  <si>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</si>
  <si>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</si>
  <si>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</si>
  <si>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</si>
  <si>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</si>
  <si>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</si>
  <si>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</si>
  <si>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</si>
  <si>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</si>
  <si>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</si>
  <si>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</si>
  <si>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</si>
  <si>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</si>
  <si>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</si>
  <si>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</si>
  <si>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</si>
  <si>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</si>
  <si>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</si>
  <si>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</si>
  <si>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</si>
  <si>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</si>
  <si>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</si>
  <si>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</si>
  <si>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</si>
  <si>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</si>
  <si>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</si>
  <si>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</si>
  <si>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</si>
  <si>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</si>
  <si>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</si>
  <si>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</si>
  <si>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</si>
  <si>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</si>
  <si>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</si>
  <si>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</si>
  <si>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</si>
  <si>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</si>
  <si>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</si>
  <si>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</si>
  <si>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</si>
  <si>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</si>
  <si>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</si>
  <si>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</si>
  <si>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</si>
  <si>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</si>
  <si>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</si>
  <si>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</si>
  <si>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</si>
  <si>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</si>
  <si>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</si>
  <si>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</si>
  <si>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</si>
  <si>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</si>
  <si>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</si>
  <si>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</si>
  <si>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</si>
  <si>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</si>
  <si>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</si>
  <si>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</si>
  <si>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</si>
  <si>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</si>
  <si>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</si>
  <si>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</si>
  <si>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</si>
  <si>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</si>
  <si>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</si>
  <si>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</si>
  <si>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</si>
  <si>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</si>
  <si>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</si>
  <si>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</si>
  <si>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</si>
  <si>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</si>
  <si>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</si>
  <si>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</si>
  <si>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</si>
  <si>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</si>
  <si>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</si>
  <si>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</si>
  <si>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</si>
  <si>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</si>
  <si>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</si>
  <si>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</si>
  <si>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</si>
  <si>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</si>
  <si>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</si>
  <si>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</si>
  <si>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</si>
  <si>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</si>
  <si>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</si>
  <si>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</si>
  <si>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</si>
  <si>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</si>
  <si>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</si>
  <si>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</si>
  <si>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</si>
  <si>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</si>
  <si>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</si>
  <si>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</si>
  <si>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</si>
  <si>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</si>
  <si>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</si>
  <si>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</si>
  <si>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</si>
  <si>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</si>
  <si>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</si>
  <si>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</si>
  <si>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</si>
  <si>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</si>
  <si>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</si>
  <si>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</si>
  <si>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</si>
  <si>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</si>
  <si>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</si>
  <si>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</si>
  <si>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</si>
  <si>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</si>
  <si>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</si>
  <si>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</si>
  <si>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</si>
  <si>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</si>
  <si>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</si>
  <si>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</si>
  <si>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</si>
  <si>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</si>
  <si>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</si>
  <si>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</si>
  <si>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</si>
  <si>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</si>
  <si>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</si>
  <si>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</si>
  <si>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</si>
  <si>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</si>
  <si>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</si>
  <si>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</si>
  <si>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</si>
  <si>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</si>
  <si>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</si>
  <si>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</si>
  <si>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</si>
  <si>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</si>
  <si>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</si>
  <si>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</si>
  <si>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</si>
  <si>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</si>
  <si>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</si>
  <si>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</si>
  <si>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</si>
  <si>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</si>
  <si>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</si>
  <si>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</si>
  <si>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</si>
  <si>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</si>
  <si>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</si>
  <si>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</si>
  <si>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</si>
  <si>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</si>
  <si>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</si>
  <si>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</si>
  <si>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</si>
  <si>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</si>
  <si>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</si>
  <si>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</si>
  <si>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</si>
  <si>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</si>
  <si>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</si>
  <si>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</si>
  <si>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</si>
  <si>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</si>
  <si>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</si>
  <si>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</si>
  <si>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</si>
  <si>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</si>
  <si>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</si>
  <si>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</si>
  <si>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</si>
  <si>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</si>
  <si>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</si>
  <si>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</si>
  <si>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</si>
  <si>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</si>
  <si>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</si>
  <si>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</si>
  <si>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</si>
  <si>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</si>
  <si>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</si>
  <si>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</si>
  <si>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</si>
  <si>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</si>
  <si>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</si>
  <si>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</si>
  <si>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</si>
  <si>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</si>
  <si>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</si>
  <si>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</si>
  <si>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</si>
  <si>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</si>
  <si>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</si>
  <si>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</si>
  <si>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</si>
  <si>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</si>
  <si>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</si>
  <si>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</si>
  <si>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</si>
  <si>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</si>
  <si>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</si>
  <si>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</si>
  <si>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</si>
  <si>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</si>
  <si>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</si>
  <si>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</si>
  <si>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</si>
  <si>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</si>
  <si>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</si>
  <si>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</si>
  <si>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</si>
  <si>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</si>
  <si>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</si>
  <si>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</si>
  <si>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</si>
  <si>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</si>
  <si>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</si>
  <si>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</si>
  <si>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</si>
  <si>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</si>
  <si>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</si>
  <si>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</si>
  <si>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</si>
  <si>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</si>
  <si>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</si>
  <si>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</si>
  <si>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</si>
  <si>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</si>
  <si>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</si>
  <si>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</si>
  <si>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</si>
  <si>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</si>
  <si>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</si>
  <si>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</si>
  <si>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</si>
  <si>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</si>
  <si>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</si>
  <si>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</si>
  <si>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</si>
  <si>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</si>
  <si>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</si>
  <si>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</si>
  <si>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</si>
  <si>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</si>
  <si>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</si>
  <si>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</si>
  <si>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</si>
  <si>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</si>
  <si>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</si>
  <si>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</si>
  <si>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</si>
  <si>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</si>
  <si>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</si>
  <si>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</si>
  <si>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</si>
  <si>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</si>
  <si>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</si>
  <si>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</si>
  <si>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</si>
  <si>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</si>
  <si>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</si>
  <si>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</si>
  <si>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</si>
  <si>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</si>
  <si>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</si>
  <si>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</si>
  <si>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</si>
  <si>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</si>
  <si>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</si>
  <si>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</si>
  <si>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</si>
  <si>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</si>
  <si>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</si>
  <si>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</si>
  <si>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</si>
  <si>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</si>
  <si>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</si>
  <si>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</si>
  <si>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</si>
  <si>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</si>
  <si>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</si>
  <si>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</si>
  <si>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</si>
  <si>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</si>
  <si>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</si>
  <si>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</si>
  <si>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</si>
  <si>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</si>
  <si>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</si>
  <si>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</si>
  <si>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</si>
  <si>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</si>
  <si>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</si>
  <si>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</si>
  <si>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</si>
  <si>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</si>
  <si>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</si>
  <si>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</si>
  <si>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</si>
  <si>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</si>
  <si>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</si>
  <si>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</si>
  <si>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</si>
  <si>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</si>
  <si>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</si>
  <si>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</si>
  <si>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</si>
  <si>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</si>
  <si>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</si>
  <si>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</si>
  <si>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</si>
  <si>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</si>
  <si>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</si>
  <si>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</si>
  <si>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</si>
  <si>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</si>
  <si>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</si>
  <si>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</si>
  <si>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</si>
  <si>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</si>
  <si>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</si>
  <si>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</si>
  <si>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</si>
  <si>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</si>
  <si>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</si>
  <si>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</si>
  <si>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</si>
  <si>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</si>
  <si>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</si>
  <si>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</si>
  <si>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</si>
  <si>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</si>
  <si>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</si>
  <si>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</si>
  <si>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</si>
  <si>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</si>
  <si>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</si>
  <si>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</si>
  <si>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</si>
  <si>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</si>
  <si>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</si>
  <si>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</si>
  <si>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</si>
  <si>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</si>
  <si>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</si>
  <si>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</si>
  <si>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</si>
  <si>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</si>
  <si>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</si>
  <si>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</si>
  <si>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</si>
  <si>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</si>
  <si>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</si>
  <si>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</si>
  <si>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</si>
  <si>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</si>
  <si>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</si>
  <si>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</si>
  <si>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</si>
  <si>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</si>
  <si>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</si>
  <si>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</si>
  <si>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</si>
  <si>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</si>
  <si>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</si>
  <si>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</si>
  <si>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</si>
  <si>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</si>
  <si>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</si>
  <si>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</si>
  <si>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</si>
  <si>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</si>
  <si>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</si>
  <si>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</si>
  <si>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</si>
  <si>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</si>
  <si>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</si>
  <si>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</si>
  <si>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</si>
  <si>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</si>
  <si>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</si>
  <si>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</si>
  <si>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</si>
  <si>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</si>
  <si>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</si>
  <si>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</si>
  <si>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</si>
  <si>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</si>
  <si>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</si>
  <si>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</si>
  <si>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</si>
  <si>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</si>
  <si>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</si>
  <si>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</si>
  <si>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</si>
  <si>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</si>
  <si>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</si>
  <si>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</si>
  <si>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</si>
  <si>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</si>
  <si>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</si>
  <si>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</si>
  <si>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</si>
  <si>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</si>
  <si>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</si>
  <si>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</si>
  <si>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</si>
  <si>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</si>
  <si>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</si>
  <si>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</si>
  <si>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</si>
  <si>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</si>
  <si>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</si>
  <si>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</si>
  <si>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</si>
  <si>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</si>
  <si>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</si>
  <si>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</si>
  <si>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</si>
  <si>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</si>
  <si>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</si>
  <si>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</si>
  <si>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</si>
  <si>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</si>
  <si>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</si>
  <si>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</si>
  <si>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</si>
  <si>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</si>
  <si>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</si>
  <si>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</si>
  <si>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</si>
  <si>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</si>
  <si>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</si>
  <si>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</si>
  <si>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</si>
  <si>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</si>
  <si>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</si>
  <si>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</si>
  <si>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</si>
  <si>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</si>
  <si>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</si>
  <si>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</si>
  <si>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</si>
  <si>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</si>
  <si>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</si>
  <si>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</si>
  <si>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</si>
  <si>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</si>
  <si>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</si>
  <si>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</si>
  <si>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</si>
  <si>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</si>
  <si>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</si>
  <si>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</si>
  <si>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</si>
  <si>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</si>
  <si>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</si>
  <si>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</si>
  <si>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</si>
  <si>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</si>
  <si>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</si>
  <si>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</si>
  <si>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</si>
  <si>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</si>
  <si>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</si>
  <si>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</si>
  <si>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</si>
  <si>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</si>
  <si>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</si>
  <si>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</si>
  <si>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</si>
  <si>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</si>
  <si>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</si>
  <si>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</si>
  <si>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</si>
  <si>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</si>
  <si>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</si>
  <si>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</si>
  <si>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</si>
  <si>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</si>
  <si>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</si>
  <si>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</si>
  <si>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</si>
  <si>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</si>
  <si>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</si>
  <si>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</si>
  <si>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</si>
  <si>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</si>
  <si>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</si>
  <si>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</si>
  <si>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</si>
  <si>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</si>
  <si>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</si>
  <si>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</si>
  <si>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</si>
  <si>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</si>
  <si>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</si>
  <si>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</si>
  <si>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</si>
  <si>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</si>
  <si>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</si>
  <si>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</si>
  <si>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</si>
  <si>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</si>
  <si>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</si>
  <si>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</si>
  <si>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</si>
  <si>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</si>
  <si>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</si>
  <si>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</si>
  <si>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</si>
  <si>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</si>
  <si>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</si>
  <si>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</si>
  <si>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</si>
  <si>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</si>
  <si>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</si>
  <si>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</si>
  <si>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</si>
  <si>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</si>
  <si>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</si>
  <si>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</si>
  <si>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</si>
  <si>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</si>
  <si>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</si>
  <si>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</si>
  <si>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</si>
  <si>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</si>
  <si>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</si>
  <si>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</si>
  <si>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</si>
  <si>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</si>
  <si>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</si>
  <si>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</si>
  <si>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</si>
  <si>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</si>
  <si>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</si>
  <si>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</si>
  <si>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</si>
  <si>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</si>
  <si>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</si>
  <si>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</si>
  <si>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</si>
  <si>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</si>
  <si>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</si>
  <si>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</si>
  <si>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</si>
  <si>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</si>
  <si>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</si>
  <si>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</si>
  <si>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</si>
  <si>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</si>
  <si>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</si>
  <si>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</si>
  <si>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</si>
  <si>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</si>
  <si>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</si>
  <si>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</si>
  <si>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</si>
  <si>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</si>
  <si>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</si>
  <si>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</si>
  <si>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</si>
  <si>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</si>
  <si>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</si>
  <si>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</si>
  <si>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</si>
  <si>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</si>
  <si>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</si>
  <si>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</si>
  <si>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</si>
  <si>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</si>
  <si>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</si>
  <si>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</si>
  <si>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</si>
  <si>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</si>
  <si>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</si>
  <si>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</si>
  <si>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</si>
  <si>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</si>
  <si>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</si>
  <si>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</si>
  <si>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</si>
  <si>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</si>
  <si>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</si>
  <si>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</si>
  <si>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</si>
  <si>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</si>
  <si>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</si>
  <si>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</si>
  <si>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</si>
  <si>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</si>
  <si>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</si>
  <si>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</si>
  <si>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</si>
  <si>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</si>
  <si>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</si>
  <si>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</si>
  <si>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</si>
  <si>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</si>
  <si>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</si>
  <si>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</si>
  <si>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</si>
  <si>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</si>
  <si>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</si>
  <si>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</si>
  <si>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</si>
  <si>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</si>
  <si>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</si>
  <si>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</si>
  <si>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</si>
  <si>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</si>
  <si>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</si>
  <si>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</si>
  <si>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</si>
  <si>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</si>
  <si>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</si>
  <si>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</si>
  <si>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</si>
  <si>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</si>
  <si>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</si>
  <si>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</si>
  <si>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</si>
  <si>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</si>
  <si>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</si>
  <si>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</si>
  <si>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</si>
  <si>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</si>
  <si>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</si>
  <si>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</si>
  <si>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</si>
  <si>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</si>
  <si>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</si>
  <si>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</si>
  <si>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</si>
  <si>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</si>
  <si>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</si>
  <si>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</si>
  <si>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</si>
  <si>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</si>
  <si>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</si>
  <si>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</si>
  <si>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</si>
  <si>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</si>
  <si>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</si>
  <si>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</si>
  <si>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</si>
  <si>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</si>
  <si>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</si>
  <si>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</si>
  <si>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</si>
  <si>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</si>
  <si>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</si>
  <si>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</si>
  <si>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</si>
  <si>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</si>
  <si>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</si>
  <si>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</si>
  <si>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</si>
  <si>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</si>
  <si>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</si>
  <si>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</si>
  <si>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</si>
  <si>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</si>
  <si>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</si>
  <si>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</si>
  <si>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</si>
  <si>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</si>
  <si>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</si>
  <si>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</si>
  <si>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</si>
  <si>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</si>
  <si>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</si>
  <si>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</si>
  <si>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</si>
  <si>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</si>
  <si>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</si>
  <si>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</si>
  <si>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</si>
  <si>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</si>
  <si>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</si>
  <si>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</si>
  <si>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</si>
  <si>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</si>
  <si>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</si>
  <si>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</si>
  <si>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</si>
  <si>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</si>
  <si>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</si>
  <si>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</si>
  <si>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</si>
  <si>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</si>
  <si>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</si>
  <si>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</si>
  <si>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</si>
  <si>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</si>
  <si>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</si>
  <si>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</si>
  <si>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</si>
  <si>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</si>
  <si>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</si>
  <si>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</si>
  <si>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</si>
  <si>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</si>
  <si>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</si>
  <si>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</si>
  <si>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</si>
  <si>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</si>
  <si>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</si>
  <si>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</si>
  <si>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</si>
  <si>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</si>
  <si>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</si>
  <si>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</si>
  <si>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</si>
  <si>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</si>
  <si>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</si>
  <si>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</si>
  <si>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</si>
  <si>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</si>
  <si>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</si>
  <si>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</si>
  <si>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</si>
  <si>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</si>
  <si>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</si>
  <si>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</si>
  <si>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</si>
  <si>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</si>
  <si>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</si>
  <si>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</si>
  <si>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</si>
  <si>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</si>
  <si>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</si>
  <si>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</si>
  <si>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</si>
  <si>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</si>
  <si>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</si>
  <si>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</si>
  <si>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</si>
  <si>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</si>
  <si>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</si>
  <si>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</si>
  <si>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</si>
  <si>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</si>
  <si>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</si>
  <si>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</si>
  <si>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</si>
  <si>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</si>
  <si>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</si>
  <si>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</si>
  <si>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</si>
  <si>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</si>
  <si>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</si>
  <si>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</si>
  <si>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</si>
  <si>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</si>
  <si>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</si>
  <si>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</si>
  <si>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</si>
  <si>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</si>
  <si>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</si>
  <si>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</si>
  <si>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</si>
  <si>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</si>
  <si>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</si>
  <si>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</si>
  <si>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</si>
  <si>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</si>
  <si>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</si>
  <si>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</si>
  <si>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</si>
  <si>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</si>
  <si>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</si>
  <si>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</si>
  <si>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</si>
  <si>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</si>
  <si>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</si>
  <si>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</si>
  <si>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</si>
  <si>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</si>
  <si>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</si>
  <si>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</si>
  <si>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</si>
  <si>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</si>
  <si>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</si>
  <si>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</si>
  <si>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</si>
  <si>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</si>
  <si>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</si>
  <si>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</si>
  <si>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</si>
  <si>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</si>
  <si>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</si>
  <si>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</si>
  <si>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</si>
  <si>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</si>
  <si>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</si>
  <si>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</si>
  <si>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</si>
  <si>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</si>
  <si>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</si>
  <si>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</si>
  <si>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</si>
  <si>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</si>
  <si>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</si>
  <si>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</si>
  <si>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</si>
  <si>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</si>
  <si>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</si>
  <si>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</si>
  <si>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</si>
  <si>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</si>
  <si>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</si>
  <si>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</si>
  <si>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</si>
  <si>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</si>
  <si>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</si>
  <si>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</si>
  <si>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</si>
  <si>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</si>
  <si>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</si>
  <si>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</si>
  <si>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</si>
  <si>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</si>
  <si>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</si>
  <si>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</si>
  <si>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</si>
  <si>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</si>
  <si>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</si>
  <si>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</si>
  <si>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</si>
  <si>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</si>
  <si>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</si>
  <si>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</si>
  <si>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</si>
  <si>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</si>
  <si>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</si>
  <si>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</si>
  <si>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</si>
  <si>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</si>
  <si>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</si>
  <si>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</si>
  <si>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</si>
  <si>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</si>
  <si>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</si>
  <si>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</si>
  <si>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</si>
  <si>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</si>
  <si>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</si>
  <si>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</si>
  <si>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</si>
  <si>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</si>
  <si>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</si>
  <si>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</si>
  <si>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</si>
  <si>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</si>
  <si>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</si>
  <si>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</si>
  <si>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</si>
  <si>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</si>
  <si>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</si>
  <si>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</si>
  <si>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</si>
  <si>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</si>
  <si>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</si>
  <si>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</si>
  <si>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</si>
  <si>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</si>
  <si>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</si>
  <si>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</si>
  <si>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</si>
  <si>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</si>
  <si>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</si>
  <si>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</si>
  <si>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</si>
  <si>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</si>
  <si>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</si>
  <si>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</si>
  <si>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</si>
  <si>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</si>
  <si>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</si>
  <si>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</si>
  <si>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</si>
  <si>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</si>
  <si>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</si>
  <si>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</si>
  <si>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</si>
  <si>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</si>
  <si>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</si>
  <si>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</si>
  <si>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</si>
  <si>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</si>
  <si>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</si>
  <si>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</si>
  <si>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</si>
  <si>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</si>
  <si>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</si>
  <si>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</si>
  <si>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</si>
  <si>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</si>
  <si>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</si>
  <si>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</si>
  <si>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</si>
  <si>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</si>
  <si>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</si>
  <si>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</si>
  <si>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</si>
  <si>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</si>
  <si>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</si>
  <si>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</si>
  <si>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</si>
  <si>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</si>
  <si>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</si>
  <si>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</si>
  <si>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</si>
  <si>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</si>
  <si>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</si>
  <si>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</si>
  <si>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</si>
  <si>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</si>
  <si>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</si>
  <si>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</si>
  <si>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</si>
  <si>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</si>
  <si>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</si>
  <si>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</si>
  <si>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</si>
  <si>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</si>
  <si>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</si>
  <si>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</si>
  <si>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</si>
  <si>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</si>
  <si>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</si>
  <si>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</si>
  <si>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</si>
  <si>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</si>
  <si>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</si>
  <si>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</si>
  <si>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</si>
  <si>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</si>
  <si>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</si>
  <si>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</si>
  <si>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</si>
  <si>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</si>
  <si>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</si>
  <si>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</si>
  <si>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</si>
  <si>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</si>
  <si>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</si>
  <si>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</si>
  <si>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</si>
  <si>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</si>
  <si>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</si>
  <si>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</si>
  <si>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</si>
  <si>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</si>
  <si>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</si>
  <si>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</si>
  <si>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</si>
  <si>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</si>
  <si>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</si>
  <si>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</si>
  <si>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</si>
  <si>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</si>
  <si>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</si>
  <si>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</si>
  <si>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</si>
  <si>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</si>
  <si>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</si>
  <si>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</si>
  <si>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</si>
  <si>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</si>
  <si>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</si>
  <si>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</si>
  <si>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</si>
  <si>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</si>
  <si>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</si>
  <si>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</si>
  <si>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</si>
  <si>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</si>
  <si>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</si>
  <si>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</si>
  <si>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</si>
  <si>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</si>
  <si>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</si>
  <si>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</si>
  <si>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</si>
  <si>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</si>
  <si>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</si>
  <si>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</si>
  <si>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</si>
  <si>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</si>
  <si>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</si>
  <si>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</si>
  <si>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</si>
  <si>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</si>
  <si>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</si>
  <si>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</si>
  <si>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</si>
  <si>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</si>
  <si>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</si>
  <si>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</si>
  <si>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</si>
  <si>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</si>
  <si>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</si>
  <si>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</si>
  <si>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</si>
  <si>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</si>
  <si>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</si>
  <si>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</si>
  <si>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</si>
  <si>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</si>
  <si>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</si>
  <si>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</si>
  <si>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</si>
  <si>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</si>
  <si>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</si>
  <si>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</si>
  <si>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</si>
  <si>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</si>
  <si>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</si>
  <si>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</si>
  <si>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</si>
  <si>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</si>
  <si>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</si>
  <si>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</si>
  <si>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</si>
  <si>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</si>
  <si>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</si>
  <si>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</si>
  <si>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</si>
  <si>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</si>
  <si>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</si>
  <si>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</si>
  <si>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</si>
  <si>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</si>
  <si>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</si>
  <si>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</si>
  <si>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</si>
  <si>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</si>
  <si>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</si>
  <si>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</si>
  <si>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</si>
  <si>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</si>
  <si>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</si>
  <si>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</si>
  <si>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</si>
  <si>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</si>
  <si>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</si>
  <si>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</si>
  <si>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</si>
  <si>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</si>
  <si>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</si>
  <si>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</si>
  <si>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</si>
  <si>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</si>
  <si>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</si>
  <si>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</si>
  <si>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</si>
  <si>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</si>
  <si>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</si>
  <si>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</si>
  <si>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</si>
  <si>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</si>
  <si>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</si>
  <si>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</si>
  <si>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</si>
  <si>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</si>
  <si>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</si>
  <si>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</si>
  <si>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</si>
  <si>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</si>
  <si>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</si>
  <si>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</si>
  <si>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</si>
  <si>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</si>
  <si>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</si>
  <si>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</si>
  <si>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</si>
  <si>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</si>
  <si>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</si>
  <si>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</si>
  <si>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</si>
  <si>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</si>
  <si>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</si>
  <si>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</si>
  <si>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</si>
  <si>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</si>
  <si>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</si>
  <si>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</si>
  <si>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</si>
  <si>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</si>
  <si>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</si>
  <si>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</si>
  <si>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</si>
  <si>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</si>
  <si>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</si>
  <si>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</si>
  <si>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</si>
  <si>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</si>
  <si>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</si>
  <si>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</si>
  <si>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</si>
  <si>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</si>
  <si>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</si>
  <si>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</si>
  <si>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</si>
  <si>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</si>
  <si>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</si>
  <si>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</si>
  <si>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</si>
  <si>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</si>
  <si>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</si>
  <si>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</si>
  <si>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</si>
  <si>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</si>
  <si>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</si>
  <si>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</si>
  <si>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</si>
  <si>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</si>
  <si>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</si>
  <si>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</si>
  <si>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</si>
  <si>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</si>
  <si>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</si>
  <si>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</si>
  <si>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</si>
  <si>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</si>
  <si>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</si>
  <si>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</si>
  <si>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</si>
  <si>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</si>
  <si>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</si>
  <si>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</si>
  <si>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</si>
  <si>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</si>
  <si>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</si>
  <si>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</si>
  <si>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</si>
  <si>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</si>
  <si>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</si>
  <si>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</si>
  <si>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</si>
  <si>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</si>
  <si>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</si>
  <si>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</si>
  <si>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</si>
  <si>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</si>
  <si>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</si>
  <si>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</si>
  <si>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</si>
  <si>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</si>
  <si>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</si>
  <si>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</si>
  <si>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</si>
  <si>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</si>
  <si>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</si>
  <si>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</si>
  <si>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</si>
  <si>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</si>
  <si>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</si>
  <si>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</si>
  <si>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</si>
  <si>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</si>
  <si>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</si>
  <si>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</si>
  <si>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</si>
  <si>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</si>
  <si>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</si>
  <si>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</si>
  <si>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</si>
  <si>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</si>
  <si>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</si>
  <si>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</si>
  <si>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</si>
  <si>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</si>
  <si>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</si>
  <si>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</si>
  <si>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</si>
  <si>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</si>
  <si>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</si>
  <si>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</si>
  <si>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</si>
  <si>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</si>
  <si>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</si>
  <si>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</si>
  <si>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</si>
  <si>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</si>
  <si>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</si>
  <si>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</si>
  <si>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</si>
  <si>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</si>
  <si>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</si>
  <si>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</si>
  <si>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</si>
  <si>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</si>
  <si>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</si>
  <si>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</si>
  <si>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</si>
  <si>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</si>
  <si>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</si>
  <si>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</si>
  <si>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</si>
  <si>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</si>
  <si>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</si>
  <si>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</si>
  <si>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</si>
  <si>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</si>
  <si>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</si>
  <si>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</si>
  <si>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</si>
  <si>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</si>
  <si>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</si>
  <si>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</si>
  <si>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</si>
  <si>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</si>
  <si>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</si>
  <si>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</si>
  <si>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</si>
  <si>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</si>
  <si>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</si>
  <si>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</si>
  <si>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</si>
  <si>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</si>
  <si>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</si>
  <si>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</si>
  <si>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</si>
  <si>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</si>
  <si>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</si>
  <si>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</si>
  <si>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</si>
  <si>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</si>
  <si>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</si>
  <si>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</si>
  <si>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</si>
  <si>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</si>
  <si>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</si>
  <si>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</si>
  <si>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</si>
  <si>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</si>
  <si>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</si>
  <si>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</si>
  <si>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</si>
  <si>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</si>
  <si>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</si>
  <si>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</si>
  <si>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</si>
  <si>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</si>
  <si>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</si>
  <si>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</si>
  <si>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</si>
  <si>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</si>
  <si>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</si>
  <si>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</si>
  <si>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</si>
  <si>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</si>
  <si>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</si>
  <si>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</si>
  <si>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</si>
  <si>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</si>
  <si>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</si>
  <si>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</si>
  <si>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</si>
  <si>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</si>
  <si>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</si>
  <si>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</si>
  <si>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</si>
  <si>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</si>
  <si>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</si>
  <si>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</si>
  <si>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</si>
  <si>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</si>
  <si>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</si>
  <si>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</si>
  <si>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</si>
  <si>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</si>
  <si>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</si>
  <si>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</si>
  <si>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</si>
  <si>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</si>
  <si>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</si>
  <si>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</si>
  <si>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</si>
  <si>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</si>
  <si>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</si>
  <si>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</si>
  <si>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</si>
  <si>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</si>
  <si>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</si>
  <si>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</si>
  <si>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</si>
  <si>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</si>
  <si>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</si>
  <si>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</si>
  <si>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</si>
  <si>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</si>
  <si>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</si>
  <si>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</si>
  <si>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</si>
  <si>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</si>
  <si>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</si>
  <si>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</si>
  <si>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</si>
  <si>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</si>
  <si>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</si>
  <si>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</si>
  <si>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</si>
  <si>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</si>
  <si>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</si>
  <si>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</si>
  <si>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</si>
  <si>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</si>
  <si>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</si>
  <si>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</si>
  <si>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</si>
  <si>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</si>
  <si>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</si>
  <si>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</si>
  <si>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</si>
  <si>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</si>
  <si>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</si>
  <si>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</si>
  <si>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</si>
  <si>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</si>
  <si>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</si>
  <si>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</si>
  <si>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</si>
  <si>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</si>
  <si>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</si>
  <si>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</si>
  <si>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</si>
  <si>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</si>
  <si>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</si>
  <si>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</si>
  <si>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</si>
  <si>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</si>
  <si>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</si>
  <si>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</si>
  <si>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</si>
  <si>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</si>
  <si>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</si>
  <si>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</si>
  <si>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</si>
  <si>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</si>
  <si>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</si>
  <si>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</si>
  <si>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</si>
  <si>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</si>
  <si>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</si>
  <si>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</si>
  <si>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</si>
  <si>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</si>
  <si>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</si>
  <si>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</si>
  <si>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</si>
  <si>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</si>
  <si>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</si>
  <si>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</si>
  <si>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</si>
  <si>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</si>
  <si>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</si>
  <si>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</si>
  <si>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</si>
  <si>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</si>
  <si>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</si>
  <si>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</si>
  <si>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</si>
  <si>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</si>
  <si>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</si>
  <si>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</si>
  <si>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</si>
  <si>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</si>
  <si>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</si>
  <si>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</si>
  <si>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</si>
  <si>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</si>
  <si>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</si>
  <si>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</si>
  <si>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</si>
  <si>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</si>
  <si>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</si>
  <si>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</si>
  <si>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</si>
  <si>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</si>
  <si>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</si>
  <si>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</si>
  <si>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</si>
  <si>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</si>
  <si>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</si>
  <si>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</si>
  <si>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</si>
  <si>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</si>
  <si>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</si>
  <si>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</si>
  <si>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</si>
  <si>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</si>
  <si>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</si>
  <si>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</si>
  <si>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</si>
  <si>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</si>
  <si>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</si>
  <si>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</si>
  <si>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</si>
  <si>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</si>
  <si>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</si>
  <si>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</si>
  <si>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</si>
  <si>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</si>
  <si>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</si>
  <si>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</si>
  <si>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</si>
  <si>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</si>
  <si>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</si>
  <si>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</si>
  <si>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</si>
  <si>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</si>
  <si>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</si>
  <si>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</si>
  <si>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</si>
  <si>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</si>
  <si>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</si>
  <si>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</si>
  <si>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</si>
  <si>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</si>
  <si>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</si>
  <si>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</si>
  <si>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</si>
  <si>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</si>
  <si>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</si>
  <si>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</si>
  <si>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</si>
  <si>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</si>
  <si>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</si>
  <si>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</si>
  <si>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</si>
  <si>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</si>
  <si>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</si>
  <si>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</si>
  <si>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</si>
  <si>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</si>
  <si>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</si>
  <si>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</si>
  <si>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</si>
  <si>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</si>
  <si>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</si>
  <si>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</si>
  <si>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</si>
  <si>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</si>
  <si>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</si>
  <si>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</si>
  <si>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</si>
  <si>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</si>
  <si>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</si>
  <si>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</si>
  <si>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</si>
  <si>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</si>
  <si>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</si>
  <si>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</si>
  <si>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</si>
  <si>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</si>
  <si>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</si>
  <si>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</si>
  <si>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</si>
  <si>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</si>
  <si>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</si>
  <si>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</si>
  <si>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</si>
  <si>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</si>
  <si>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</si>
  <si>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</si>
  <si>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</si>
  <si>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</si>
  <si>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</si>
  <si>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</si>
  <si>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</si>
  <si>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</si>
  <si>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</si>
  <si>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</si>
  <si>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</si>
  <si>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</si>
  <si>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</si>
  <si>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</si>
  <si>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</si>
  <si>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</si>
  <si>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</si>
  <si>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</si>
  <si>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</si>
  <si>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</si>
  <si>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</si>
  <si>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</si>
  <si>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</si>
  <si>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</si>
  <si>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</si>
  <si>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</si>
  <si>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</si>
  <si>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</si>
  <si>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</si>
  <si>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</si>
  <si>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</si>
  <si>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</si>
  <si>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</si>
  <si>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</si>
  <si>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</si>
  <si>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</si>
  <si>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</si>
  <si>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</si>
  <si>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</si>
  <si>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</si>
  <si>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</si>
  <si>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</si>
  <si>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</si>
  <si>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</si>
  <si>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</si>
  <si>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</si>
  <si>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</si>
  <si>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</si>
  <si>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</si>
  <si>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</si>
  <si>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</si>
  <si>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</si>
  <si>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</si>
  <si>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</si>
  <si>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</si>
  <si>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</si>
  <si>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</si>
  <si>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</si>
  <si>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</si>
  <si>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</si>
  <si>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</si>
  <si>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</si>
  <si>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</si>
  <si>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</si>
  <si>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</si>
  <si>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</si>
  <si>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</si>
  <si>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</si>
  <si>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</si>
  <si>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</si>
  <si>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</si>
  <si>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</si>
  <si>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</si>
  <si>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</si>
  <si>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</si>
  <si>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</si>
  <si>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</si>
  <si>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</si>
  <si>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</si>
  <si>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</si>
  <si>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</si>
  <si>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</si>
  <si>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</si>
  <si>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</si>
  <si>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</si>
  <si>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</si>
  <si>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</si>
  <si>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</si>
  <si>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</si>
  <si>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</si>
  <si>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</si>
  <si>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</si>
  <si>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</si>
  <si>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</si>
  <si>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</si>
  <si>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</si>
  <si>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</si>
  <si>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</si>
  <si>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</si>
  <si>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</si>
  <si>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</si>
  <si>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</si>
  <si>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</si>
  <si>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</si>
  <si>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</si>
  <si>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</si>
  <si>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</si>
  <si>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</si>
  <si>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</si>
  <si>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</si>
  <si>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</si>
  <si>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</si>
  <si>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</si>
  <si>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</si>
  <si>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</si>
  <si>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</si>
  <si>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</si>
  <si>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</si>
  <si>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</si>
  <si>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</si>
  <si>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</si>
  <si>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</si>
  <si>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</si>
  <si>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</si>
  <si>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</si>
  <si>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</si>
  <si>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</si>
  <si>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</si>
  <si>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</si>
  <si>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</si>
  <si>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</si>
  <si>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</si>
  <si>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</si>
  <si>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</si>
  <si>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</si>
  <si>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</si>
  <si>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</si>
  <si>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</si>
  <si>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</si>
  <si>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</si>
  <si>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</si>
  <si>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</si>
  <si>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</si>
  <si>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</si>
  <si>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</si>
  <si>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</si>
  <si>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</si>
  <si>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</si>
  <si>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</si>
  <si>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</si>
  <si>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</si>
  <si>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</si>
  <si>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</si>
  <si>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</si>
  <si>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</si>
  <si>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</si>
  <si>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</si>
  <si>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</si>
  <si>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</si>
  <si>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</si>
  <si>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</si>
  <si>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</si>
  <si>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</si>
  <si>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</si>
  <si>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</si>
  <si>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</si>
  <si>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</si>
  <si>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</si>
  <si>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</si>
  <si>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</si>
  <si>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</si>
  <si>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</si>
  <si>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</si>
  <si>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</si>
  <si>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</si>
  <si>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</si>
  <si>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</si>
  <si>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</si>
  <si>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</si>
  <si>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</si>
  <si>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</si>
  <si>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</si>
  <si>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</si>
  <si>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</si>
  <si>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</si>
  <si>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</si>
  <si>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</si>
  <si>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</si>
  <si>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</si>
  <si>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</si>
  <si>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</si>
  <si>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</si>
  <si>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</si>
  <si>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</si>
  <si>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</si>
  <si>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</si>
  <si>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</si>
  <si>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</si>
  <si>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</si>
  <si>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</si>
  <si>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</si>
  <si>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</si>
  <si>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</si>
  <si>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</si>
  <si>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</si>
  <si>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</si>
  <si>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</si>
  <si>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</si>
  <si>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</si>
  <si>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</si>
  <si>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</si>
  <si>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</si>
  <si>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</si>
  <si>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</si>
  <si>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</si>
  <si>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</si>
  <si>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</si>
  <si>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</si>
  <si>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</si>
  <si>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</si>
  <si>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</si>
  <si>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</si>
  <si>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</si>
  <si>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</si>
  <si>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</si>
  <si>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</si>
  <si>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</si>
  <si>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</si>
  <si>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</si>
  <si>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</si>
  <si>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</si>
  <si>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</si>
  <si>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</si>
  <si>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</si>
  <si>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</si>
  <si>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</si>
  <si>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</si>
  <si>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</si>
  <si>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</si>
  <si>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</si>
  <si>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</si>
  <si>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</si>
  <si>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</si>
  <si>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</si>
  <si>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</si>
  <si>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</si>
  <si>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</si>
  <si>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</si>
  <si>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</si>
  <si>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</si>
  <si>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</si>
  <si>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</si>
  <si>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</si>
  <si>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</si>
  <si>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</si>
  <si>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</si>
  <si>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</si>
  <si>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</si>
  <si>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</si>
  <si>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</si>
  <si>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</si>
  <si>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</si>
  <si>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</si>
  <si>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</si>
  <si>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</si>
  <si>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</si>
  <si>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</si>
  <si>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</si>
  <si>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</si>
  <si>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</si>
  <si>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</si>
  <si>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</si>
  <si>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</si>
  <si>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</si>
  <si>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</si>
  <si>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</si>
  <si>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</si>
  <si>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</si>
  <si>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</si>
  <si>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</si>
  <si>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</si>
  <si>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</si>
  <si>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</si>
  <si>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</si>
  <si>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</si>
  <si>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</si>
  <si>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</si>
  <si>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</si>
  <si>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</si>
  <si>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</si>
  <si>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</si>
  <si>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</si>
  <si>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</si>
  <si>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</si>
  <si>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</si>
  <si>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</si>
  <si>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</si>
  <si>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</si>
  <si>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</si>
  <si>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</si>
  <si>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</si>
  <si>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</si>
  <si>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</si>
  <si>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</si>
  <si>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</si>
  <si>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</si>
  <si>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</si>
  <si>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</si>
  <si>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</si>
  <si>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</si>
  <si>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</si>
  <si>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</si>
  <si>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</si>
  <si>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</si>
  <si>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</si>
  <si>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</si>
  <si>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</si>
  <si>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</si>
  <si>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</si>
  <si>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</si>
  <si>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</si>
  <si>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</si>
  <si>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</si>
  <si>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</si>
  <si>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</si>
  <si>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</si>
  <si>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</si>
  <si>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</si>
  <si>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</si>
  <si>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</si>
  <si>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</si>
  <si>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</si>
  <si>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</si>
  <si>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</si>
  <si>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</si>
  <si>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</si>
  <si>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</si>
  <si>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</si>
  <si>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</si>
  <si>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</si>
  <si>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</si>
  <si>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</si>
  <si>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</si>
  <si>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</si>
  <si>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</si>
  <si>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</si>
  <si>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</si>
  <si>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</si>
  <si>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</si>
  <si>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</si>
  <si>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</si>
  <si>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</si>
  <si>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</si>
  <si>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</si>
  <si>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</si>
  <si>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</si>
  <si>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</si>
  <si>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</si>
  <si>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</si>
  <si>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</si>
  <si>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</si>
  <si>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</si>
  <si>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</si>
  <si>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</si>
  <si>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</si>
  <si>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</si>
  <si>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</si>
  <si>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</si>
  <si>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</si>
  <si>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</si>
  <si>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</si>
  <si>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</si>
  <si>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</si>
  <si>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</si>
  <si>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</si>
  <si>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</si>
  <si>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</si>
  <si>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</si>
  <si>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</si>
  <si>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</si>
  <si>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</si>
  <si>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</si>
  <si>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</si>
  <si>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</si>
  <si>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</si>
  <si>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</si>
  <si>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</si>
  <si>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</si>
  <si>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</si>
  <si>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</si>
  <si>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</si>
  <si>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</si>
  <si>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</si>
  <si>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</si>
  <si>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</si>
  <si>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</si>
  <si>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</si>
  <si>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</si>
  <si>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</si>
  <si>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</si>
  <si>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</si>
  <si>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</si>
  <si>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</si>
  <si>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</si>
  <si>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</si>
  <si>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</si>
  <si>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</si>
  <si>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</si>
  <si>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</si>
  <si>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</si>
  <si>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</si>
  <si>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</si>
  <si>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</si>
  <si>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</si>
  <si>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</si>
  <si>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</si>
  <si>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</si>
  <si>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</si>
  <si>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</si>
  <si>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</si>
  <si>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</si>
  <si>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</si>
  <si>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</si>
  <si>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</si>
  <si>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</si>
  <si>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</si>
  <si>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</si>
  <si>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</si>
  <si>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</si>
  <si>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</si>
  <si>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</si>
  <si>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</si>
  <si>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</si>
  <si>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</si>
  <si>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</si>
  <si>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</si>
  <si>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</si>
  <si>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</si>
  <si>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</si>
  <si>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</si>
  <si>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</si>
  <si>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</si>
  <si>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</si>
  <si>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</si>
  <si>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</si>
  <si>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</si>
  <si>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</si>
  <si>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</si>
  <si>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</si>
  <si>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</si>
  <si>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</si>
  <si>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</si>
  <si>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</si>
  <si>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</si>
  <si>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</si>
  <si>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</si>
  <si>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</si>
  <si>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</si>
  <si>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</si>
  <si>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</si>
  <si>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</si>
  <si>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</si>
  <si>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</si>
  <si>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</si>
  <si>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</si>
  <si>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</si>
  <si>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</si>
  <si>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</si>
  <si>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</si>
  <si>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</si>
  <si>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</si>
  <si>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</si>
  <si>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</si>
  <si>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</si>
  <si>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</si>
  <si>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</si>
  <si>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</si>
  <si>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</si>
  <si>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</si>
  <si>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</si>
  <si>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</si>
  <si>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</si>
  <si>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</si>
  <si>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</si>
  <si>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</si>
  <si>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</si>
  <si>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</si>
  <si>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</si>
  <si>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</si>
  <si>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</si>
  <si>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</si>
  <si>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</si>
  <si>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</si>
  <si>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</si>
  <si>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</si>
  <si>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</si>
  <si>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</si>
  <si>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</si>
  <si>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</si>
  <si>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</si>
  <si>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</si>
  <si>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</si>
  <si>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</si>
  <si>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</si>
  <si>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</si>
  <si>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</si>
  <si>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</si>
  <si>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</si>
  <si>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</si>
  <si>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</si>
  <si>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</si>
  <si>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</si>
  <si>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</si>
  <si>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</si>
  <si>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</si>
  <si>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</si>
  <si>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</si>
  <si>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</si>
  <si>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</si>
  <si>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</si>
  <si>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</si>
  <si>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</si>
  <si>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</si>
  <si>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</si>
  <si>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</si>
  <si>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</si>
  <si>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</si>
  <si>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</si>
  <si>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</si>
  <si>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</si>
  <si>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</si>
  <si>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</si>
  <si>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</si>
  <si>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</si>
  <si>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</si>
  <si>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</si>
  <si>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</si>
  <si>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</si>
  <si>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</si>
  <si>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</si>
  <si>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</si>
  <si>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</si>
  <si>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</si>
  <si>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</si>
  <si>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</si>
  <si>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</si>
  <si>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</si>
  <si>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</si>
  <si>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</si>
  <si>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</si>
  <si>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</si>
  <si>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</si>
  <si>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</si>
  <si>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</si>
  <si>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</si>
  <si>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</si>
  <si>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</si>
  <si>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</si>
  <si>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</si>
  <si>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</si>
  <si>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</si>
  <si>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</si>
  <si>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</si>
  <si>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</si>
  <si>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</si>
  <si>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</si>
  <si>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</si>
  <si>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</si>
  <si>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</si>
  <si>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</si>
  <si>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</si>
  <si>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</si>
  <si>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</si>
  <si>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</si>
  <si>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</si>
  <si>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</si>
  <si>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</si>
  <si>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</si>
  <si>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</si>
  <si>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</si>
  <si>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</si>
  <si>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</si>
  <si>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</si>
  <si>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</si>
  <si>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</si>
  <si>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</si>
  <si>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</si>
  <si>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</si>
  <si>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</si>
  <si>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</si>
  <si>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</si>
  <si>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</si>
  <si>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</si>
  <si>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</si>
  <si>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</si>
  <si>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</si>
  <si>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</si>
  <si>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</si>
  <si>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</si>
  <si>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</si>
  <si>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</si>
  <si>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</si>
  <si>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</si>
  <si>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</si>
  <si>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</si>
  <si>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</si>
  <si>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</si>
  <si>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</si>
  <si>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</si>
  <si>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</si>
  <si>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</si>
  <si>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</si>
  <si>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</si>
  <si>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</si>
  <si>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</si>
  <si>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</si>
  <si>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</si>
  <si>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</si>
  <si>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</si>
  <si>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</si>
  <si>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</si>
  <si>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</si>
  <si>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</si>
  <si>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</si>
  <si>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</si>
  <si>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</si>
  <si>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</si>
  <si>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</si>
  <si>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</si>
  <si>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</si>
  <si>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</si>
  <si>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</si>
  <si>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</si>
  <si>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</si>
  <si>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</si>
  <si>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</si>
  <si>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</si>
  <si>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</si>
  <si>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</si>
  <si>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</si>
  <si>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</si>
  <si>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</si>
  <si>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</si>
  <si>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</si>
  <si>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</si>
  <si>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</si>
  <si>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</si>
  <si>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</si>
  <si>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</si>
  <si>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</si>
  <si>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</si>
  <si>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</si>
  <si>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</si>
  <si>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</si>
  <si>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</si>
  <si>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</si>
  <si>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</si>
  <si>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</si>
  <si>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</si>
  <si>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</si>
  <si>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</si>
  <si>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</si>
  <si>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</si>
  <si>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</si>
  <si>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</si>
  <si>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</si>
  <si>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</si>
  <si>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</si>
  <si>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</si>
  <si>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</si>
  <si>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</si>
  <si>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</si>
  <si>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</si>
  <si>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</si>
  <si>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</si>
  <si>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</si>
  <si>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</si>
  <si>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</si>
  <si>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</si>
  <si>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</si>
  <si>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</si>
  <si>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</si>
  <si>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</si>
  <si>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</si>
  <si>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</si>
  <si>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</si>
  <si>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</si>
  <si>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</si>
  <si>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</si>
  <si>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</si>
  <si>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</si>
  <si>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</si>
  <si>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</si>
  <si>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</si>
  <si>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</si>
  <si>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</si>
  <si>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</si>
  <si>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</si>
  <si>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</si>
  <si>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</si>
  <si>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</si>
  <si>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</si>
  <si>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</si>
  <si>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</si>
  <si>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</si>
  <si>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</si>
  <si>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</si>
  <si>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</si>
  <si>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</si>
  <si>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</si>
  <si>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</si>
  <si>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</si>
  <si>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</si>
  <si>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</si>
  <si>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</si>
  <si>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</si>
  <si>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</si>
  <si>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</si>
  <si>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</si>
  <si>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</si>
  <si>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</si>
  <si>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</si>
  <si>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</si>
  <si>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</si>
  <si>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</si>
  <si>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</si>
  <si>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</si>
  <si>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</si>
  <si>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</si>
  <si>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</si>
  <si>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</si>
  <si>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</si>
  <si>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</si>
  <si>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</si>
  <si>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</si>
  <si>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</si>
  <si>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</si>
  <si>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</si>
  <si>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</si>
  <si>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</si>
  <si>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</si>
  <si>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</si>
  <si>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</si>
  <si>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</si>
  <si>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</si>
  <si>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</si>
  <si>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</si>
  <si>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</si>
  <si>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</si>
  <si>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</si>
  <si>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</si>
  <si>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</si>
  <si>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</si>
  <si>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</si>
  <si>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</si>
  <si>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</si>
  <si>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</si>
  <si>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</si>
  <si>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</si>
  <si>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</si>
  <si>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</si>
  <si>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</si>
  <si>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</si>
  <si>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</si>
  <si>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</si>
  <si>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</si>
  <si>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</si>
  <si>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</si>
  <si>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</si>
  <si>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</si>
  <si>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</si>
  <si>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</si>
  <si>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</si>
  <si>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</si>
  <si>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</si>
  <si>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</si>
  <si>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</si>
  <si>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</si>
  <si>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</si>
  <si>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</si>
  <si>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</si>
  <si>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</si>
  <si>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</si>
  <si>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</si>
  <si>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</si>
  <si>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</si>
  <si>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</si>
  <si>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</si>
  <si>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</si>
  <si>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</si>
  <si>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</si>
  <si>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</si>
  <si>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</si>
  <si>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</si>
  <si>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</si>
  <si>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</si>
  <si>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</si>
  <si>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</si>
  <si>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</si>
  <si>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</si>
  <si>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</si>
  <si>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</si>
  <si>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</si>
  <si>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</si>
  <si>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</si>
  <si>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</si>
  <si>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</si>
  <si>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</si>
  <si>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</si>
  <si>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</si>
  <si>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</si>
  <si>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</si>
  <si>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</si>
  <si>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</si>
  <si>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</si>
  <si>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</si>
  <si>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</si>
  <si>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</si>
  <si>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</si>
  <si>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</si>
  <si>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</si>
  <si>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</si>
  <si>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</si>
  <si>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</si>
  <si>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</si>
  <si>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</si>
  <si>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</si>
  <si>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</si>
  <si>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</si>
  <si>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</si>
  <si>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</si>
  <si>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</si>
  <si>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</si>
  <si>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</si>
  <si>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</si>
  <si>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</si>
  <si>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</si>
  <si>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</si>
  <si>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</si>
  <si>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</si>
  <si>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</si>
  <si>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</si>
  <si>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</si>
  <si>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</si>
  <si>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</si>
  <si>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</si>
  <si>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</si>
  <si>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</si>
  <si>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</si>
  <si>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</si>
  <si>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</si>
  <si>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</si>
  <si>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</si>
  <si>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</si>
  <si>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</si>
  <si>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</si>
  <si>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</si>
  <si>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</si>
  <si>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</si>
  <si>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</si>
  <si>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</si>
  <si>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</si>
  <si>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</si>
  <si>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</si>
  <si>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</si>
  <si>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</si>
  <si>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</si>
  <si>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</si>
  <si>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</si>
  <si>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</si>
  <si>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</si>
  <si>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</si>
  <si>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</si>
  <si>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</si>
  <si>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</si>
  <si>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</si>
  <si>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</si>
  <si>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</si>
  <si>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</si>
  <si>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</si>
  <si>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</si>
  <si>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</si>
  <si>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</si>
  <si>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</si>
  <si>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</si>
  <si>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</si>
  <si>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</si>
  <si>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</si>
  <si>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</si>
  <si>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</si>
  <si>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</si>
  <si>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</si>
  <si>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</si>
  <si>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</si>
  <si>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</si>
  <si>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</si>
  <si>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</si>
  <si>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</si>
  <si>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</si>
  <si>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</si>
  <si>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</si>
  <si>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</si>
  <si>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</si>
  <si>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</si>
  <si>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</si>
  <si>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</si>
  <si>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</si>
  <si>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</si>
  <si>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</si>
  <si>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</si>
  <si>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</si>
  <si>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</si>
  <si>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</si>
  <si>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</si>
  <si>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</si>
  <si>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</si>
  <si>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</si>
  <si>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</si>
  <si>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</si>
  <si>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</si>
  <si>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</si>
  <si>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</si>
  <si>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</si>
  <si>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</si>
  <si>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</si>
  <si>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</si>
  <si>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</si>
  <si>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</si>
  <si>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</si>
  <si>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</si>
  <si>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</si>
  <si>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</si>
  <si>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</si>
  <si>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</si>
  <si>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</si>
  <si>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</si>
  <si>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</si>
  <si>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</si>
  <si>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</si>
  <si>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</si>
  <si>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</si>
  <si>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</si>
  <si>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</si>
  <si>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</si>
  <si>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</si>
  <si>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</si>
  <si>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</si>
  <si>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</si>
  <si>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</si>
  <si>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</si>
  <si>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</si>
  <si>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</si>
  <si>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</si>
  <si>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</si>
  <si>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</si>
  <si>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</si>
  <si>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</si>
  <si>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</si>
  <si>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</si>
  <si>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</si>
  <si>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</si>
  <si>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</si>
  <si>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</si>
  <si>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</si>
  <si>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</si>
  <si>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</si>
  <si>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</si>
  <si>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</si>
  <si>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</si>
  <si>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</si>
  <si>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</si>
  <si>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</si>
  <si>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</si>
  <si>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</si>
  <si>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</si>
  <si>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</si>
  <si>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</si>
  <si>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</si>
  <si>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</si>
  <si>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</si>
  <si>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</si>
  <si>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</si>
  <si>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</si>
  <si>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</si>
  <si>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</si>
  <si>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</si>
  <si>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</si>
  <si>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</si>
  <si>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</si>
  <si>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</si>
  <si>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</si>
  <si>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</si>
  <si>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</si>
  <si>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</si>
  <si>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</si>
  <si>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</si>
  <si>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</si>
  <si>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</si>
  <si>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</si>
  <si>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</si>
  <si>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</si>
  <si>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</si>
  <si>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</si>
  <si>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</si>
  <si>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</si>
  <si>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</si>
  <si>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</si>
  <si>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</si>
  <si>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</si>
  <si>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</si>
  <si>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</si>
  <si>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</si>
  <si>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</si>
  <si>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</si>
  <si>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</si>
  <si>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</si>
  <si>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</si>
  <si>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</si>
  <si>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</si>
  <si>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</si>
  <si>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</si>
  <si>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</si>
  <si>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</si>
  <si>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</si>
  <si>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</si>
  <si>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</si>
  <si>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</si>
  <si>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</si>
  <si>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</si>
  <si>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</si>
  <si>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</si>
  <si>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</si>
  <si>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</si>
  <si>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</si>
  <si>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</si>
  <si>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</si>
  <si>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</si>
  <si>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</si>
  <si>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</si>
  <si>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</si>
  <si>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</si>
  <si>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</si>
  <si>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</si>
  <si>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</si>
  <si>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</si>
  <si>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</si>
  <si>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</si>
  <si>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</si>
  <si>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</si>
  <si>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</si>
  <si>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</si>
  <si>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</si>
  <si>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</si>
  <si>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</si>
  <si>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</si>
  <si>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</si>
  <si>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</si>
  <si>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</si>
  <si>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</si>
  <si>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</si>
  <si>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</si>
  <si>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</si>
  <si>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</si>
  <si>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</si>
  <si>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</si>
  <si>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</si>
  <si>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</si>
  <si>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</si>
  <si>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</si>
  <si>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</si>
  <si>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</si>
  <si>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</si>
  <si>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</si>
  <si>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</si>
  <si>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</si>
  <si>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</si>
  <si>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</si>
  <si>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</si>
  <si>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</si>
  <si>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</si>
  <si>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</si>
  <si>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</si>
  <si>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</si>
  <si>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</si>
  <si>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</si>
  <si>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</si>
  <si>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</si>
  <si>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</si>
  <si>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</si>
  <si>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</si>
  <si>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</si>
  <si>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</si>
  <si>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</si>
  <si>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</si>
  <si>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</si>
  <si>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</si>
  <si>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</si>
  <si>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</si>
  <si>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</si>
  <si>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</si>
  <si>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</si>
  <si>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</si>
  <si>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</si>
  <si>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</si>
  <si>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</si>
  <si>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</si>
  <si>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</si>
  <si>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</si>
  <si>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</si>
  <si>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</si>
  <si>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</si>
  <si>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</si>
  <si>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</si>
  <si>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</si>
  <si>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</si>
  <si>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</si>
  <si>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</si>
  <si>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</si>
  <si>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</si>
  <si>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</si>
  <si>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</si>
  <si>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</si>
  <si>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</si>
  <si>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</si>
  <si>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</si>
  <si>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</si>
  <si>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</si>
  <si>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</si>
  <si>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</si>
  <si>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</si>
  <si>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</si>
  <si>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</si>
  <si>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</si>
  <si>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</si>
  <si>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</si>
  <si>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</si>
  <si>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</si>
  <si>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</si>
  <si>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</si>
  <si>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</si>
  <si>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</si>
  <si>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</si>
  <si>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</si>
  <si>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</si>
  <si>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</si>
  <si>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</si>
  <si>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</si>
  <si>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</si>
  <si>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</si>
  <si>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</si>
  <si>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</si>
  <si>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</si>
  <si>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</si>
  <si>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</si>
  <si>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</si>
  <si>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</si>
  <si>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</si>
  <si>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</si>
  <si>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</si>
  <si>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</si>
  <si>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</si>
  <si>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</si>
  <si>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</si>
  <si>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</si>
  <si>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</si>
  <si>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</si>
  <si>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</si>
  <si>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</si>
  <si>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</si>
  <si>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</si>
  <si>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</si>
  <si>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</si>
  <si>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</si>
  <si>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</si>
  <si>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</si>
  <si>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</si>
  <si>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</si>
  <si>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</si>
  <si>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</si>
  <si>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</si>
  <si>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</si>
  <si>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</si>
  <si>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</si>
  <si>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</si>
  <si>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</si>
  <si>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</si>
  <si>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</si>
  <si>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</si>
  <si>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</si>
  <si>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</si>
  <si>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</si>
  <si>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</si>
  <si>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</si>
  <si>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</si>
  <si>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</si>
  <si>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</si>
  <si>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</si>
  <si>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</si>
  <si>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</si>
  <si>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</si>
  <si>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</si>
  <si>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</si>
  <si>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</si>
  <si>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</si>
  <si>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</si>
  <si>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</si>
  <si>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</si>
  <si>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</si>
  <si>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</si>
  <si>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</si>
  <si>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</si>
  <si>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</si>
  <si>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</si>
  <si>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</si>
  <si>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</si>
  <si>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</si>
  <si>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</si>
  <si>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</si>
  <si>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</si>
  <si>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</si>
  <si>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</si>
  <si>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</si>
  <si>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</si>
  <si>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</si>
  <si>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</si>
  <si>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</si>
  <si>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</si>
  <si>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</si>
  <si>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</si>
  <si>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</si>
  <si>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</si>
  <si>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</si>
  <si>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</si>
  <si>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</si>
  <si>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</si>
  <si>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</si>
  <si>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</si>
  <si>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</si>
  <si>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</si>
  <si>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</si>
  <si>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</si>
  <si>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</si>
  <si>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</si>
  <si>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</si>
  <si>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</si>
  <si>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</si>
  <si>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</si>
  <si>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</si>
  <si>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</si>
  <si>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</si>
  <si>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</si>
  <si>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</si>
  <si>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</si>
  <si>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</si>
  <si>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</si>
  <si>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</si>
  <si>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</si>
  <si>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</si>
  <si>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</si>
  <si>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</si>
  <si>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</si>
  <si>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</si>
  <si>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</si>
  <si>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</si>
  <si>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</si>
  <si>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</si>
  <si>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</si>
  <si>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</si>
  <si>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</si>
  <si>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</si>
  <si>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</si>
  <si>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</si>
  <si>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</si>
  <si>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</si>
  <si>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</si>
  <si>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</si>
  <si>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</si>
  <si>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</si>
  <si>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</si>
  <si>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</si>
  <si>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</si>
  <si>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</si>
  <si>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</si>
  <si>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</si>
  <si>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</si>
  <si>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</si>
  <si>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</si>
  <si>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</si>
  <si>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</si>
  <si>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</si>
  <si>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</si>
  <si>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</si>
  <si>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</si>
  <si>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</si>
  <si>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</si>
  <si>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</si>
  <si>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</si>
  <si>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</si>
  <si>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</si>
  <si>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</si>
  <si>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</si>
  <si>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</si>
  <si>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</si>
  <si>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</si>
  <si>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</si>
  <si>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</si>
  <si>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</si>
  <si>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</si>
  <si>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</si>
  <si>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</si>
  <si>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</si>
  <si>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</si>
  <si>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</si>
  <si>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</si>
  <si>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</si>
  <si>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</si>
  <si>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</si>
  <si>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</si>
  <si>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</si>
  <si>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</si>
  <si>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</si>
  <si>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</si>
  <si>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</si>
  <si>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</si>
  <si>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</si>
  <si>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</si>
  <si>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</si>
  <si>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</si>
  <si>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</si>
  <si>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</si>
  <si>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</si>
  <si>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</si>
  <si>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</si>
  <si>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</si>
  <si>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</si>
  <si>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</si>
  <si>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</si>
  <si>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</si>
  <si>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</si>
  <si>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</si>
  <si>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</si>
  <si>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</si>
  <si>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</si>
  <si>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</si>
  <si>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</si>
  <si>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</si>
  <si>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</si>
  <si>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</si>
  <si>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</si>
  <si>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</si>
  <si>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</si>
  <si>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</si>
  <si>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</si>
  <si>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</si>
  <si>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</si>
  <si>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</si>
  <si>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</si>
  <si>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</si>
  <si>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</si>
  <si>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</si>
  <si>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</si>
  <si>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</si>
  <si>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</si>
  <si>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</si>
  <si>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</si>
  <si>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</si>
  <si>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</si>
  <si>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</si>
  <si>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</si>
  <si>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</si>
  <si>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</si>
  <si>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</si>
  <si>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</si>
  <si>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</si>
  <si>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</si>
  <si>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</si>
  <si>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</si>
  <si>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</si>
  <si>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</si>
  <si>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</si>
  <si>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</si>
  <si>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</si>
  <si>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</si>
  <si>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</si>
  <si>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</si>
  <si>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</si>
  <si>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</si>
  <si>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</si>
  <si>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</si>
  <si>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</si>
  <si>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</si>
  <si>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</si>
  <si>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</si>
  <si>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</si>
  <si>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</si>
  <si>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</si>
  <si>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</si>
  <si>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</si>
  <si>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</si>
  <si>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</si>
  <si>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</si>
  <si>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</si>
  <si>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</si>
  <si>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</si>
  <si>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</si>
  <si>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</si>
  <si>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</si>
  <si>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</si>
  <si>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</si>
  <si>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</si>
  <si>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</si>
  <si>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</si>
  <si>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</si>
  <si>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</si>
  <si>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</si>
  <si>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</si>
  <si>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</si>
  <si>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</si>
  <si>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</si>
  <si>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</si>
  <si>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</si>
  <si>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</si>
  <si>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</si>
  <si>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</si>
  <si>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</si>
  <si>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</si>
  <si>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</si>
  <si>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</si>
  <si>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</si>
  <si>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</si>
  <si>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</si>
  <si>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</si>
  <si>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</si>
  <si>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</si>
  <si>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</si>
  <si>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</si>
  <si>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</si>
  <si>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</si>
  <si>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</si>
  <si>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</si>
  <si>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</si>
  <si>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</si>
  <si>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</si>
  <si>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</si>
  <si>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</si>
  <si>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</si>
  <si>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</si>
  <si>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</si>
  <si>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</si>
  <si>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</si>
  <si>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</si>
  <si>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</si>
  <si>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</si>
  <si>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</si>
  <si>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</si>
  <si>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</si>
  <si>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</si>
  <si>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</si>
  <si>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</si>
  <si>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</si>
  <si>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</si>
  <si>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</si>
  <si>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</si>
  <si>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</si>
  <si>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</si>
  <si>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</si>
  <si>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</si>
  <si>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</si>
  <si>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</si>
  <si>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</si>
  <si>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</si>
  <si>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</si>
  <si>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</si>
  <si>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</si>
  <si>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</si>
  <si>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</si>
  <si>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</si>
  <si>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</si>
  <si>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</si>
  <si>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</si>
  <si>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</si>
  <si>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</si>
  <si>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</si>
  <si>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</si>
  <si>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</si>
  <si>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</si>
  <si>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</si>
  <si>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</si>
  <si>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</si>
  <si>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</si>
  <si>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</si>
  <si>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</si>
  <si>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</si>
  <si>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</si>
  <si>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</si>
  <si>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</si>
  <si>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</si>
  <si>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</si>
  <si>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</si>
  <si>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</si>
  <si>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</si>
  <si>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</si>
  <si>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</si>
  <si>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</si>
  <si>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</si>
  <si>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</si>
  <si>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</si>
  <si>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</si>
  <si>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</si>
  <si>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</si>
  <si>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</si>
  <si>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</si>
  <si>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</si>
  <si>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</si>
  <si>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</si>
  <si>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</si>
  <si>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</si>
  <si>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</si>
  <si>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</si>
  <si>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</si>
  <si>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</si>
  <si>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</si>
  <si>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</si>
  <si>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</si>
  <si>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</si>
  <si>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</si>
  <si>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</si>
  <si>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</si>
  <si>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</si>
  <si>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</si>
  <si>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</si>
  <si>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</si>
  <si>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</si>
  <si>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</si>
  <si>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</si>
  <si>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</si>
  <si>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</si>
  <si>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</si>
  <si>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</si>
  <si>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</si>
  <si>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</si>
  <si>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</si>
  <si>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</si>
  <si>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</si>
  <si>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</si>
  <si>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</si>
  <si>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</si>
  <si>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</si>
  <si>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</si>
  <si>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</si>
  <si>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</si>
  <si>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</si>
  <si>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</si>
  <si>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</si>
  <si>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</si>
  <si>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</si>
  <si>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</si>
  <si>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</si>
  <si>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</si>
  <si>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</si>
  <si>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</si>
  <si>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</si>
  <si>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</si>
  <si>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</si>
  <si>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</si>
  <si>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</si>
  <si>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</si>
  <si>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</si>
  <si>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</si>
  <si>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</si>
  <si>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</si>
  <si>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</si>
  <si>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</si>
  <si>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</si>
  <si>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</si>
  <si>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</si>
  <si>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</si>
  <si>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</si>
  <si>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</si>
  <si>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</si>
  <si>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</si>
  <si>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</si>
  <si>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</si>
  <si>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</si>
  <si>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</si>
  <si>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</si>
  <si>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</si>
  <si>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</si>
  <si>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</si>
  <si>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</si>
  <si>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</si>
  <si>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</si>
  <si>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</si>
  <si>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</si>
  <si>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</si>
  <si>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</si>
  <si>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</si>
  <si>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</si>
  <si>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</si>
  <si>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</si>
  <si>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</si>
  <si>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</si>
  <si>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</si>
  <si>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</si>
  <si>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</si>
  <si>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</si>
  <si>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</si>
  <si>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</si>
  <si>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</si>
  <si>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</si>
  <si>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</si>
  <si>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</si>
  <si>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</si>
  <si>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</si>
  <si>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</si>
  <si>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</si>
  <si>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</si>
  <si>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</si>
  <si>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</si>
  <si>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</si>
  <si>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</si>
  <si>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</si>
  <si>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</si>
  <si>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</si>
  <si>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</si>
  <si>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</si>
  <si>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</si>
  <si>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</si>
  <si>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</si>
  <si>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</si>
  <si>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</si>
  <si>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</si>
  <si>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</si>
  <si>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</si>
  <si>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</si>
  <si>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</si>
  <si>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</si>
  <si>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</si>
  <si>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</si>
  <si>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</si>
  <si>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</si>
  <si>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</si>
  <si>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</si>
  <si>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</si>
  <si>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</si>
  <si>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</si>
  <si>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</si>
  <si>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</si>
  <si>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</si>
  <si>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</si>
  <si>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</si>
  <si>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</si>
  <si>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</si>
  <si>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</si>
  <si>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</si>
  <si>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</si>
  <si>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</si>
  <si>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</si>
  <si>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</si>
  <si>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</si>
  <si>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</si>
  <si>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</si>
  <si>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</si>
  <si>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</si>
  <si>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</si>
  <si>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</si>
  <si>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</si>
  <si>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</si>
  <si>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</si>
  <si>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</si>
  <si>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</si>
  <si>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</si>
  <si>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</si>
  <si>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</si>
  <si>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</si>
  <si>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</si>
  <si>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</si>
  <si>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</si>
  <si>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</si>
  <si>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</si>
  <si>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</si>
  <si>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</si>
  <si>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</si>
  <si>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</si>
  <si>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</si>
  <si>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</si>
  <si>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</si>
  <si>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</si>
  <si>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</si>
  <si>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</si>
  <si>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</si>
  <si>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</si>
  <si>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</si>
  <si>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</si>
  <si>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</si>
  <si>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</si>
  <si>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</si>
  <si>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</si>
  <si>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</si>
  <si>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</si>
  <si>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</si>
  <si>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</si>
  <si>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</si>
  <si>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</si>
  <si>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</si>
  <si>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</si>
  <si>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</si>
  <si>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</si>
  <si>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</si>
  <si>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</si>
  <si>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</si>
  <si>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</si>
  <si>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</si>
  <si>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</si>
  <si>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</si>
  <si>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</si>
  <si>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</si>
  <si>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</si>
  <si>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</si>
  <si>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</si>
  <si>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</si>
  <si>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</si>
  <si>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</si>
  <si>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</si>
  <si>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</si>
  <si>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</si>
  <si>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</si>
  <si>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</si>
  <si>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</si>
  <si>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</si>
  <si>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</si>
  <si>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</si>
  <si>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</si>
  <si>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</si>
  <si>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</si>
  <si>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</si>
  <si>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</si>
  <si>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</si>
  <si>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</si>
  <si>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</si>
  <si>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</si>
  <si>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</si>
  <si>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</si>
  <si>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</si>
  <si>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</si>
  <si>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</si>
  <si>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</si>
  <si>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</si>
  <si>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</si>
  <si>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</si>
  <si>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</si>
  <si>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</si>
  <si>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</si>
  <si>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</si>
  <si>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</si>
  <si>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</si>
  <si>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</si>
  <si>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</si>
  <si>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</si>
  <si>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</si>
  <si>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</si>
  <si>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</si>
  <si>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</si>
  <si>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</si>
  <si>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</si>
  <si>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</si>
  <si>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</si>
  <si>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</si>
  <si>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</si>
  <si>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</si>
  <si>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</si>
  <si>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</si>
  <si>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</si>
  <si>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</si>
  <si>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</si>
  <si>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</si>
  <si>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</si>
  <si>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</si>
  <si>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</si>
  <si>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</si>
  <si>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</si>
  <si>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</si>
  <si>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</si>
  <si>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</si>
  <si>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</si>
  <si>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</si>
  <si>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</si>
  <si>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</si>
  <si>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</si>
  <si>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</si>
  <si>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</si>
  <si>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</si>
  <si>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</si>
  <si>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</si>
  <si>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</si>
  <si>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</si>
  <si>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</si>
  <si>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</si>
  <si>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</si>
  <si>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</si>
  <si>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</si>
  <si>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</si>
  <si>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</si>
  <si>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</si>
  <si>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</si>
  <si>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</si>
  <si>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</si>
  <si>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</si>
  <si>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</si>
  <si>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</si>
  <si>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</si>
  <si>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</si>
  <si>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</si>
  <si>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</si>
  <si>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</si>
  <si>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</si>
  <si>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</si>
  <si>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</si>
  <si>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</si>
  <si>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</si>
  <si>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</si>
  <si>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</si>
  <si>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</si>
  <si>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</si>
  <si>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</si>
  <si>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</si>
  <si>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</si>
  <si>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</si>
  <si>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</si>
  <si>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</si>
  <si>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</si>
  <si>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</si>
  <si>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</si>
  <si>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</si>
  <si>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</si>
  <si>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</si>
  <si>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</si>
  <si>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</si>
  <si>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</si>
  <si>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</si>
  <si>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</si>
  <si>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</si>
  <si>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</si>
  <si>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</si>
  <si>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</si>
  <si>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</si>
  <si>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</si>
  <si>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</si>
  <si>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</si>
  <si>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</si>
  <si>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</si>
  <si>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</si>
  <si>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</si>
  <si>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</si>
  <si>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</si>
  <si>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</si>
  <si>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</si>
  <si>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</si>
  <si>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</si>
  <si>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</si>
  <si>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</si>
  <si>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</si>
  <si>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</si>
  <si>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</si>
  <si>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</si>
  <si>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</si>
  <si>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</si>
  <si>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</si>
  <si>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</si>
  <si>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</si>
  <si>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</si>
  <si>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</si>
  <si>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</si>
  <si>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</si>
  <si>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</si>
  <si>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</si>
  <si>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</si>
  <si>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</si>
  <si>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</si>
  <si>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</si>
  <si>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</si>
  <si>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</si>
  <si>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</si>
  <si>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</si>
  <si>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</si>
  <si>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</si>
  <si>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</si>
  <si>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</si>
  <si>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</si>
  <si>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</si>
  <si>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</si>
  <si>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</si>
  <si>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</si>
  <si>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</si>
  <si>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</si>
  <si>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</si>
  <si>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</si>
  <si>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</si>
  <si>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</si>
  <si>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</si>
  <si>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</si>
  <si>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</si>
  <si>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</si>
  <si>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</si>
  <si>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</si>
  <si>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</si>
  <si>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</si>
  <si>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</si>
  <si>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</si>
  <si>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</si>
  <si>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</si>
  <si>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</si>
  <si>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</si>
  <si>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</si>
  <si>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</si>
  <si>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</si>
  <si>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</si>
  <si>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</si>
  <si>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</si>
  <si>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</si>
  <si>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</si>
  <si>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</si>
  <si>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</si>
  <si>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</si>
  <si>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</si>
  <si>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</si>
  <si>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</si>
  <si>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</si>
  <si>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</si>
  <si>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</si>
  <si>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</si>
  <si>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</si>
  <si>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</si>
  <si>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</si>
  <si>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</si>
  <si>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</si>
  <si>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</si>
  <si>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</si>
  <si>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</si>
  <si>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</si>
  <si>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</si>
  <si>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</si>
  <si>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</si>
  <si>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</si>
  <si>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</si>
  <si>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</si>
  <si>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</si>
  <si>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</si>
  <si>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</si>
  <si>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</si>
  <si>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</si>
  <si>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</si>
  <si>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</si>
  <si>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</si>
  <si>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</si>
  <si>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</si>
  <si>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</si>
  <si>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</si>
  <si>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</si>
  <si>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</si>
  <si>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</si>
  <si>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</si>
  <si>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</si>
  <si>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</si>
  <si>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</si>
  <si>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</si>
  <si>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</si>
  <si>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</si>
  <si>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</si>
  <si>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</si>
  <si>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</si>
  <si>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</si>
  <si>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</si>
  <si>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</si>
  <si>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</si>
  <si>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</si>
  <si>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</si>
  <si>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</si>
  <si>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</si>
  <si>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</si>
  <si>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</si>
  <si>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</si>
  <si>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</si>
  <si>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</si>
  <si>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</si>
  <si>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</si>
  <si>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</si>
  <si>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</si>
  <si>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</si>
  <si>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</si>
  <si>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</si>
  <si>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</si>
  <si>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</si>
  <si>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</si>
  <si>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</si>
  <si>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</si>
  <si>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</si>
  <si>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</si>
  <si>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</si>
  <si>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</si>
  <si>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</si>
  <si>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</si>
  <si>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</si>
  <si>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</si>
  <si>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</si>
  <si>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</si>
  <si>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</si>
  <si>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</si>
  <si>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</si>
  <si>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</si>
  <si>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</si>
  <si>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</si>
  <si>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</si>
  <si>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</si>
  <si>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</si>
  <si>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</si>
  <si>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</si>
  <si>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</si>
  <si>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</si>
  <si>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</si>
  <si>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</si>
  <si>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</si>
  <si>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</si>
  <si>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</si>
  <si>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</si>
  <si>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</si>
  <si>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</si>
  <si>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</si>
  <si>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</si>
  <si>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</si>
  <si>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</si>
  <si>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</si>
  <si>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</si>
  <si>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</si>
  <si>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</si>
  <si>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</si>
  <si>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</si>
  <si>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</si>
  <si>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</si>
  <si>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</si>
  <si>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</si>
  <si>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</si>
  <si>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</si>
  <si>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</si>
  <si>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</si>
  <si>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</si>
  <si>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</si>
  <si>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</si>
  <si>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</si>
  <si>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</si>
  <si>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</si>
  <si>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</si>
  <si>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</si>
  <si>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</si>
  <si>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</si>
  <si>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</si>
  <si>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</si>
  <si>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</si>
  <si>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</si>
  <si>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</si>
  <si>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</si>
  <si>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</si>
  <si>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</si>
  <si>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</si>
  <si>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</si>
  <si>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</si>
  <si>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</si>
  <si>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</si>
  <si>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</si>
  <si>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</si>
  <si>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</si>
  <si>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</si>
  <si>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</si>
  <si>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</si>
  <si>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</si>
  <si>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</si>
  <si>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</si>
  <si>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</si>
  <si>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</si>
  <si>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</si>
  <si>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</si>
  <si>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</si>
  <si>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</si>
  <si>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</si>
  <si>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</si>
  <si>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</si>
  <si>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</si>
  <si>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</si>
  <si>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</si>
  <si>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</si>
  <si>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</si>
  <si>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</si>
  <si>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</si>
  <si>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</si>
  <si>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</si>
  <si>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</si>
  <si>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</si>
  <si>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</si>
  <si>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</si>
  <si>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</si>
  <si>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</si>
  <si>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</si>
  <si>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</si>
  <si>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</si>
  <si>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</si>
  <si>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</si>
  <si>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</si>
  <si>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</si>
  <si>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</si>
  <si>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</si>
  <si>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</si>
  <si>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</si>
  <si>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</si>
  <si>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</si>
  <si>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</si>
  <si>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</si>
  <si>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</si>
  <si>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</si>
  <si>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</si>
  <si>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</si>
  <si>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</si>
  <si>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</si>
  <si>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</si>
  <si>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</si>
  <si>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</si>
  <si>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</si>
  <si>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</si>
  <si>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</si>
  <si>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</si>
  <si>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</si>
  <si>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</si>
  <si>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</si>
  <si>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</si>
  <si>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</si>
  <si>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</si>
  <si>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</si>
  <si>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</si>
  <si>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</si>
  <si>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</si>
  <si>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</si>
  <si>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</si>
  <si>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</si>
  <si>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</si>
  <si>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</si>
  <si>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</si>
  <si>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</si>
  <si>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</si>
  <si>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</si>
  <si>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</si>
  <si>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</si>
  <si>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</si>
  <si>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</si>
  <si>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</si>
  <si>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</si>
  <si>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</si>
  <si>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</si>
  <si>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</si>
  <si>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</si>
  <si>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</si>
  <si>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</si>
  <si>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</si>
  <si>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</si>
  <si>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</si>
  <si>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</si>
  <si>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</si>
  <si>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</si>
  <si>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</si>
  <si>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</si>
  <si>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</si>
  <si>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</si>
  <si>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</si>
  <si>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</si>
  <si>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</si>
  <si>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</si>
  <si>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</si>
  <si>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</si>
  <si>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</si>
  <si>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</si>
  <si>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</si>
  <si>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</si>
  <si>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</si>
  <si>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</si>
  <si>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</si>
  <si>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</si>
  <si>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</si>
  <si>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</si>
  <si>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</si>
  <si>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</si>
  <si>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</si>
  <si>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</si>
  <si>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</si>
  <si>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</si>
  <si>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</si>
  <si>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</si>
  <si>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</si>
  <si>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</si>
  <si>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</si>
  <si>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</si>
  <si>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</si>
  <si>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</si>
  <si>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</si>
  <si>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</si>
  <si>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</si>
  <si>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</si>
  <si>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</si>
  <si>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</si>
  <si>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</si>
  <si>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</si>
  <si>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</si>
  <si>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</si>
  <si>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</si>
  <si>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</si>
  <si>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</si>
  <si>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</si>
  <si>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</si>
  <si>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</si>
  <si>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</si>
  <si>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</si>
  <si>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</si>
  <si>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</si>
  <si>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</si>
  <si>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</si>
  <si>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</si>
  <si>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</si>
  <si>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</si>
  <si>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</si>
  <si>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</si>
  <si>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</si>
  <si>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</si>
  <si>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</si>
  <si>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</si>
  <si>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</si>
  <si>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</si>
  <si>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</si>
  <si>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</si>
  <si>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</si>
  <si>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</si>
  <si>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</si>
  <si>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</si>
  <si>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</si>
  <si>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</si>
  <si>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</si>
  <si>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</si>
  <si>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</si>
  <si>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</si>
  <si>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</si>
  <si>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</si>
  <si>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</si>
  <si>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</si>
  <si>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</si>
  <si>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</si>
  <si>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</si>
  <si>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</si>
  <si>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</si>
  <si>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</si>
  <si>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</si>
  <si>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</si>
  <si>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</si>
  <si>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</si>
  <si>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</si>
  <si>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</si>
  <si>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</si>
  <si>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</si>
  <si>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</si>
  <si>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</si>
  <si>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</si>
  <si>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</si>
  <si>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</si>
  <si>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</si>
  <si>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</si>
  <si>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</si>
  <si>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</si>
  <si>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</si>
  <si>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</si>
  <si>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</si>
  <si>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</si>
  <si>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</si>
  <si>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</si>
  <si>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</si>
  <si>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</si>
  <si>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</si>
  <si>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</si>
  <si>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</si>
  <si>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</si>
  <si>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</si>
  <si>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</si>
  <si>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</si>
  <si>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</si>
  <si>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</si>
  <si>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</si>
  <si>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</si>
  <si>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</si>
  <si>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</si>
  <si>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</si>
  <si>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</si>
  <si>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</si>
  <si>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</si>
  <si>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</si>
  <si>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</si>
  <si>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</si>
  <si>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</si>
  <si>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</si>
  <si>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</si>
  <si>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</si>
  <si>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</si>
  <si>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</si>
  <si>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</si>
  <si>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</si>
  <si>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</si>
  <si>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</si>
  <si>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</si>
  <si>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</si>
  <si>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</si>
  <si>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</si>
  <si>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</si>
  <si>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</si>
  <si>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</si>
  <si>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</si>
  <si>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</si>
  <si>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</si>
  <si>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</si>
  <si>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</si>
  <si>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</si>
  <si>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</si>
  <si>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</si>
  <si>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</si>
  <si>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</si>
  <si>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</si>
  <si>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</si>
  <si>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</si>
  <si>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</si>
  <si>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</si>
  <si>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</si>
  <si>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</si>
  <si>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</si>
  <si>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</si>
  <si>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</si>
  <si>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</si>
  <si>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</si>
  <si>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</si>
  <si>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</si>
  <si>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</si>
  <si>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</si>
  <si>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</si>
  <si>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</si>
  <si>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</si>
  <si>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</si>
  <si>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</si>
  <si>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</si>
  <si>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</si>
  <si>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</si>
  <si>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</si>
  <si>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</si>
  <si>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</si>
  <si>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</si>
  <si>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</si>
  <si>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</si>
  <si>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</si>
  <si>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</si>
  <si>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</si>
  <si>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</si>
  <si>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</si>
  <si>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</si>
  <si>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</si>
  <si>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</si>
  <si>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</si>
  <si>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</si>
  <si>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</si>
  <si>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</si>
  <si>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</si>
  <si>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</si>
  <si>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</si>
  <si>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</si>
  <si>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</si>
  <si>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</si>
  <si>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</si>
  <si>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</si>
  <si>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</si>
  <si>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</si>
  <si>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</si>
  <si>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</si>
  <si>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</si>
  <si>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</si>
  <si>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</si>
  <si>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</si>
  <si>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</si>
  <si>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</si>
  <si>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</si>
  <si>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</si>
  <si>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</si>
  <si>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</si>
  <si>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</si>
  <si>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</si>
  <si>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</si>
  <si>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</si>
  <si>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</si>
  <si>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</si>
  <si>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</si>
  <si>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</si>
  <si>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</si>
  <si>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</si>
  <si>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</si>
  <si>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</si>
  <si>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</si>
  <si>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</si>
  <si>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</si>
  <si>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</si>
  <si>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</si>
  <si>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</si>
  <si>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</si>
  <si>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</si>
  <si>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</si>
  <si>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</si>
  <si>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</si>
  <si>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</si>
  <si>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</si>
  <si>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</si>
  <si>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</si>
  <si>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</si>
  <si>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</si>
  <si>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</si>
  <si>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</si>
  <si>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</si>
  <si>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</si>
  <si>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</si>
  <si>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</si>
  <si>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</si>
  <si>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</si>
  <si>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</si>
  <si>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</si>
  <si>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</si>
  <si>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</si>
  <si>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</si>
  <si>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</si>
  <si>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</si>
  <si>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</si>
  <si>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</si>
  <si>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</si>
  <si>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</si>
  <si>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</si>
  <si>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</si>
  <si>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</si>
  <si>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</si>
  <si>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</si>
  <si>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</si>
  <si>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</si>
  <si>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</si>
  <si>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</si>
  <si>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</si>
  <si>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</si>
  <si>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</si>
  <si>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</si>
  <si>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</si>
  <si>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</si>
  <si>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</si>
  <si>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</si>
  <si>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</si>
  <si>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</si>
  <si>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</si>
  <si>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</si>
  <si>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</si>
  <si>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</si>
  <si>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</si>
  <si>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</si>
  <si>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</si>
  <si>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</si>
  <si>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</si>
  <si>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</si>
  <si>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</si>
  <si>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</si>
  <si>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</si>
  <si>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</si>
  <si>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</si>
  <si>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</si>
  <si>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</si>
  <si>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</si>
  <si>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</si>
  <si>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</si>
  <si>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</si>
  <si>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</si>
  <si>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</si>
  <si>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</si>
  <si>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</si>
  <si>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</si>
  <si>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</si>
  <si>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</si>
  <si>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</si>
  <si>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</si>
  <si>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</si>
  <si>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</si>
  <si>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</si>
  <si>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</si>
  <si>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</si>
  <si>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</si>
  <si>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</si>
  <si>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</si>
  <si>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</si>
  <si>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</si>
  <si>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</si>
  <si>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</si>
  <si>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</si>
  <si>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</si>
  <si>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</si>
  <si>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</si>
  <si>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</si>
  <si>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</si>
  <si>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</si>
  <si>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</si>
  <si>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</si>
  <si>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</si>
  <si>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</si>
  <si>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</si>
  <si>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</si>
  <si>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</si>
  <si>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</si>
  <si>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</si>
  <si>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</si>
  <si>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</si>
  <si>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</si>
  <si>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</si>
  <si>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</si>
  <si>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</si>
  <si>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</si>
  <si>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</si>
  <si>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</si>
  <si>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</si>
  <si>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</si>
  <si>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</si>
  <si>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</si>
  <si>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</si>
  <si>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</si>
  <si>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</si>
  <si>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</si>
  <si>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</si>
  <si>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</si>
  <si>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</si>
  <si>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</si>
  <si>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</si>
  <si>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</si>
  <si>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</si>
  <si>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</si>
  <si>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</si>
  <si>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</si>
  <si>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</si>
  <si>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</si>
  <si>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</si>
  <si>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</si>
  <si>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</si>
  <si>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</si>
  <si>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</si>
  <si>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</si>
  <si>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</si>
  <si>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</si>
  <si>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</si>
  <si>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</si>
  <si>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</si>
  <si>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</si>
  <si>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</si>
  <si>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</si>
  <si>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</si>
  <si>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</si>
  <si>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</si>
  <si>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</si>
  <si>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</si>
  <si>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</si>
  <si>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</si>
  <si>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</si>
  <si>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</si>
  <si>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</si>
  <si>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</si>
  <si>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</si>
  <si>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</si>
  <si>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</si>
  <si>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</si>
  <si>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</si>
  <si>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</si>
  <si>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</si>
  <si>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</si>
  <si>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</si>
  <si>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</si>
  <si>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</si>
  <si>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</si>
  <si>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</si>
  <si>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</si>
  <si>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</si>
  <si>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</si>
  <si>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</si>
  <si>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</si>
  <si>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</si>
  <si>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</si>
  <si>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</si>
  <si>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</si>
  <si>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</si>
  <si>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</si>
  <si>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</si>
  <si>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</si>
  <si>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</si>
  <si>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</si>
  <si>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</si>
  <si>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</si>
  <si>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</si>
  <si>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</si>
  <si>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</si>
  <si>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</si>
  <si>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</si>
  <si>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</si>
  <si>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</si>
  <si>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</si>
  <si>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</si>
  <si>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</si>
  <si>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</si>
  <si>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</si>
  <si>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</si>
  <si>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</si>
  <si>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</si>
  <si>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</si>
  <si>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</si>
  <si>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</si>
  <si>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</si>
  <si>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</si>
  <si>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</si>
  <si>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</si>
  <si>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</si>
  <si>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</si>
  <si>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</si>
  <si>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</si>
  <si>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</si>
  <si>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</si>
  <si>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</si>
  <si>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</si>
  <si>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</si>
  <si>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</si>
  <si>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</si>
  <si>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</si>
  <si>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</si>
  <si>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</si>
  <si>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</si>
  <si>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</si>
  <si>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</si>
  <si>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</si>
  <si>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</si>
  <si>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</si>
  <si>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</si>
  <si>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</si>
  <si>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</si>
  <si>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</si>
  <si>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</si>
  <si>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</si>
  <si>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</si>
  <si>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</si>
  <si>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</si>
  <si>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</si>
  <si>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</si>
  <si>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</si>
  <si>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</si>
  <si>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</si>
  <si>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</si>
  <si>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</si>
  <si>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</si>
  <si>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</si>
  <si>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</si>
  <si>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</si>
  <si>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</si>
  <si>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</si>
  <si>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</si>
  <si>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</si>
  <si>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</si>
  <si>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</si>
  <si>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</si>
  <si>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</si>
  <si>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</si>
  <si>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</si>
  <si>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</si>
  <si>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</si>
  <si>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</si>
  <si>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</si>
  <si>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</si>
  <si>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</si>
  <si>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</si>
  <si>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</si>
  <si>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</si>
  <si>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</si>
  <si>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</si>
  <si>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</si>
  <si>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</si>
  <si>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</si>
  <si>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</si>
  <si>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</si>
  <si>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</si>
  <si>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</si>
  <si>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</si>
  <si>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</si>
  <si>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</si>
  <si>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</si>
  <si>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</si>
  <si>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</si>
  <si>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</si>
  <si>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</si>
  <si>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</si>
  <si>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</si>
  <si>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</si>
  <si>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</si>
  <si>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</si>
  <si>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</si>
  <si>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</si>
  <si>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</si>
  <si>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</si>
  <si>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</si>
  <si>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</si>
  <si>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</si>
  <si>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</si>
  <si>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</si>
  <si>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</si>
  <si>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</si>
  <si>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</si>
  <si>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</si>
  <si>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</si>
  <si>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</si>
  <si>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</si>
  <si>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</si>
  <si>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</si>
  <si>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</si>
  <si>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</si>
  <si>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</si>
  <si>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</si>
  <si>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</si>
  <si>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</si>
  <si>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</si>
  <si>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</si>
  <si>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</si>
  <si>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</si>
  <si>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</si>
  <si>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</si>
  <si>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</si>
  <si>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</si>
  <si>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</si>
  <si>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</si>
  <si>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</si>
  <si>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</si>
  <si>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</si>
  <si>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</si>
  <si>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</si>
  <si>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</si>
  <si>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</si>
  <si>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</si>
  <si>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</si>
  <si>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</si>
  <si>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</si>
  <si>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</si>
  <si>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</si>
  <si>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</si>
  <si>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</si>
  <si>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</si>
  <si>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</si>
  <si>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</si>
  <si>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</si>
  <si>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</si>
  <si>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</si>
  <si>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</si>
  <si>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</si>
  <si>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</si>
  <si>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</si>
  <si>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</si>
  <si>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</si>
  <si>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</si>
  <si>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</si>
  <si>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</si>
  <si>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</si>
  <si>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</si>
  <si>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</si>
  <si>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</si>
  <si>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</si>
  <si>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</si>
  <si>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</si>
  <si>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</si>
  <si>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</si>
  <si>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</si>
  <si>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</si>
  <si>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</si>
  <si>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</si>
  <si>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</si>
  <si>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</si>
  <si>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</si>
  <si>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</si>
  <si>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</si>
  <si>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</si>
  <si>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</si>
  <si>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</si>
  <si>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</si>
  <si>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</si>
  <si>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</si>
  <si>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</si>
  <si>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</si>
  <si>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</si>
  <si>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</si>
  <si>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</si>
  <si>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</si>
  <si>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</si>
  <si>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</si>
  <si>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</si>
  <si>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</si>
  <si>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</si>
  <si>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</si>
  <si>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</si>
  <si>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</si>
  <si>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</si>
  <si>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</si>
  <si>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</si>
  <si>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</si>
  <si>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</si>
  <si>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</si>
  <si>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</si>
  <si>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</si>
  <si>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</si>
  <si>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</si>
  <si>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</si>
  <si>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</si>
  <si>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</si>
  <si>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</si>
  <si>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</si>
  <si>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</si>
  <si>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</si>
  <si>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</si>
  <si>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</si>
  <si>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</si>
  <si>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</si>
  <si>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</si>
  <si>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</si>
  <si>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</si>
  <si>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</si>
  <si>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</si>
  <si>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</si>
  <si>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</si>
  <si>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</si>
  <si>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</si>
  <si>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</si>
  <si>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</si>
  <si>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</si>
  <si>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</si>
  <si>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</si>
  <si>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</si>
  <si>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</si>
  <si>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</si>
  <si>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</si>
  <si>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</si>
  <si>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</si>
  <si>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</si>
  <si>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</si>
  <si>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</si>
  <si>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</si>
  <si>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</si>
  <si>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</si>
  <si>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</si>
  <si>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</si>
  <si>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</si>
  <si>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</si>
  <si>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</si>
  <si>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</si>
  <si>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</si>
  <si>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</si>
  <si>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</si>
  <si>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</si>
  <si>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</si>
  <si>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</si>
  <si>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</si>
  <si>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</si>
  <si>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</si>
  <si>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</si>
  <si>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</si>
  <si>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</si>
  <si>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</si>
  <si>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</si>
  <si>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</si>
  <si>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</si>
  <si>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</si>
  <si>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</si>
  <si>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</si>
  <si>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</si>
  <si>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</si>
  <si>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</si>
  <si>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</si>
  <si>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</si>
  <si>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</si>
  <si>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</si>
  <si>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</si>
  <si>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</si>
  <si>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</si>
  <si>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</si>
  <si>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</si>
  <si>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</si>
  <si>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</si>
  <si>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</si>
  <si>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</si>
  <si>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</si>
  <si>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</si>
  <si>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</si>
  <si>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</si>
  <si>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</si>
  <si>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</si>
  <si>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</si>
  <si>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</si>
  <si>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</si>
  <si>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</si>
  <si>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</si>
  <si>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</si>
  <si>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</si>
  <si>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</si>
  <si>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</si>
  <si>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</si>
  <si>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</si>
  <si>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</si>
  <si>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</si>
  <si>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</si>
  <si>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</si>
  <si>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</si>
  <si>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</si>
  <si>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</si>
  <si>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</si>
  <si>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</si>
  <si>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</si>
  <si>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</si>
  <si>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</si>
  <si>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</si>
  <si>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</si>
  <si>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</si>
  <si>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</si>
  <si>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</si>
  <si>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</si>
  <si>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</si>
  <si>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</si>
  <si>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</si>
  <si>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</si>
  <si>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</si>
  <si>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</si>
  <si>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</si>
  <si>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</si>
  <si>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</si>
  <si>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</si>
  <si>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</si>
  <si>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</si>
  <si>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</si>
  <si>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</si>
  <si>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</si>
  <si>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</si>
  <si>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</si>
  <si>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</si>
  <si>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</si>
  <si>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</si>
  <si>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</si>
  <si>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</si>
  <si>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</si>
  <si>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</si>
  <si>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</si>
  <si>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</si>
  <si>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</si>
  <si>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</si>
  <si>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</si>
  <si>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</si>
  <si>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</si>
  <si>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</si>
  <si>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</si>
  <si>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</si>
  <si>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</si>
  <si>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</si>
  <si>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</si>
  <si>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</si>
  <si>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</si>
  <si>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</si>
  <si>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</si>
  <si>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</si>
  <si>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</si>
  <si>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</si>
  <si>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</si>
  <si>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</si>
  <si>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</si>
  <si>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</si>
  <si>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</si>
  <si>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</si>
  <si>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</si>
  <si>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</si>
  <si>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</si>
  <si>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</si>
  <si>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</si>
  <si>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</si>
  <si>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</si>
  <si>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</si>
  <si>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</si>
  <si>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</si>
  <si>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</si>
  <si>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</si>
  <si>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</si>
  <si>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</si>
  <si>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</si>
  <si>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</si>
  <si>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</si>
  <si>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</si>
  <si>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</si>
  <si>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</si>
  <si>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</si>
  <si>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</si>
  <si>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</si>
  <si>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</si>
  <si>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</si>
  <si>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</si>
  <si>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</si>
  <si>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</si>
  <si>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</si>
  <si>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</si>
  <si>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</si>
  <si>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</si>
  <si>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</si>
  <si>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</si>
  <si>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</si>
  <si>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</si>
  <si>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</si>
  <si>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</si>
  <si>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</si>
  <si>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</si>
  <si>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</si>
  <si>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</si>
  <si>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</si>
  <si>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</si>
  <si>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</si>
  <si>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</si>
  <si>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</si>
  <si>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</si>
  <si>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</si>
  <si>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</si>
  <si>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</si>
  <si>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</si>
  <si>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</si>
  <si>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</si>
  <si>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</si>
  <si>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</si>
  <si>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</si>
  <si>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</si>
  <si>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</si>
  <si>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</si>
  <si>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</si>
  <si>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</si>
  <si>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</si>
  <si>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</si>
  <si>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</si>
  <si>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</si>
  <si>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</si>
  <si>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</si>
  <si>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</si>
  <si>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</si>
  <si>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</si>
  <si>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</si>
  <si>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</si>
  <si>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</si>
  <si>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</si>
  <si>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</si>
  <si>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</si>
  <si>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</si>
  <si>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</si>
  <si>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</si>
  <si>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</si>
  <si>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</si>
  <si>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</si>
  <si>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</si>
  <si>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</si>
  <si>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</si>
  <si>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</si>
  <si>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</si>
  <si>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</si>
  <si>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</si>
  <si>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</si>
  <si>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</si>
  <si>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</si>
  <si>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</si>
  <si>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</si>
  <si>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</si>
  <si>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</si>
  <si>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</si>
  <si>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</si>
  <si>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</si>
  <si>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</si>
  <si>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</si>
  <si>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</si>
  <si>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</si>
  <si>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</si>
  <si>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</si>
  <si>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</si>
  <si>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</si>
  <si>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</si>
  <si>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</si>
  <si>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</si>
  <si>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</si>
  <si>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</si>
  <si>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</si>
  <si>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</si>
  <si>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</si>
  <si>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</si>
  <si>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</si>
  <si>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</si>
  <si>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</si>
  <si>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</si>
  <si>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</si>
  <si>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</si>
  <si>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</si>
  <si>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</si>
  <si>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</si>
  <si>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</si>
  <si>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</si>
  <si>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</si>
  <si>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</si>
  <si>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</si>
  <si>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</si>
  <si>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</si>
  <si>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</si>
  <si>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</si>
  <si>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</si>
  <si>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</si>
  <si>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</si>
  <si>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</si>
  <si>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</si>
  <si>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</si>
  <si>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</si>
  <si>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</si>
  <si>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</si>
  <si>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</si>
  <si>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</si>
  <si>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</si>
  <si>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</si>
  <si>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</si>
  <si>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</si>
  <si>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</si>
  <si>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</si>
  <si>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</si>
  <si>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</si>
  <si>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</si>
  <si>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</si>
  <si>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</si>
  <si>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</si>
  <si>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</si>
  <si>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</si>
  <si>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</si>
  <si>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</si>
  <si>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</si>
  <si>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</si>
  <si>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</si>
  <si>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</si>
  <si>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</si>
  <si>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</si>
  <si>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</si>
  <si>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</si>
  <si>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</si>
  <si>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</si>
  <si>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</si>
  <si>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</si>
  <si>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</si>
  <si>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</si>
  <si>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</si>
  <si>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</si>
  <si>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</si>
  <si>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</si>
  <si>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</si>
  <si>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</si>
  <si>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</si>
  <si>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</si>
  <si>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</si>
  <si>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</si>
  <si>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</si>
  <si>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</si>
  <si>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</si>
  <si>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</si>
  <si>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</si>
  <si>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</si>
  <si>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</si>
  <si>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</si>
  <si>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</si>
  <si>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</si>
  <si>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</si>
  <si>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</si>
  <si>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</si>
  <si>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</si>
  <si>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</si>
  <si>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</si>
  <si>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</si>
  <si>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</si>
  <si>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</si>
  <si>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</si>
  <si>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</si>
  <si>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</si>
  <si>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</si>
  <si>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</si>
  <si>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</si>
  <si>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</si>
  <si>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</si>
  <si>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</si>
  <si>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</si>
  <si>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</si>
  <si>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</si>
  <si>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</si>
  <si>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</si>
  <si>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</si>
  <si>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</si>
  <si>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</si>
  <si>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</si>
  <si>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</si>
  <si>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</si>
  <si>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</si>
  <si>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</si>
  <si>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</si>
  <si>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</si>
  <si>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</si>
  <si>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</si>
  <si>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</si>
  <si>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</si>
  <si>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</si>
  <si>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</si>
  <si>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</si>
  <si>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</si>
  <si>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</si>
  <si>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</si>
  <si>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</si>
  <si>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</si>
  <si>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</si>
  <si>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</si>
  <si>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</si>
  <si>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</si>
  <si>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</si>
  <si>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</si>
  <si>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</si>
  <si>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</si>
  <si>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</si>
  <si>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</si>
  <si>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</si>
  <si>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</si>
  <si>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</si>
  <si>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</si>
  <si>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</si>
  <si>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</si>
  <si>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</si>
  <si>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</si>
  <si>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</si>
  <si>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</si>
  <si>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</si>
  <si>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</si>
  <si>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</si>
  <si>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</si>
  <si>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</si>
  <si>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</si>
  <si>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</si>
  <si>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</si>
  <si>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</si>
  <si>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</si>
  <si>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</si>
  <si>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</si>
  <si>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</si>
  <si>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</si>
  <si>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</si>
  <si>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</si>
  <si>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</si>
  <si>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</si>
  <si>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</si>
  <si>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</si>
  <si>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</si>
  <si>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</si>
  <si>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</si>
  <si>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</si>
  <si>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</si>
  <si>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</si>
  <si>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</si>
  <si>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</si>
  <si>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</si>
  <si>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</si>
  <si>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</si>
  <si>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</si>
  <si>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</si>
  <si>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</si>
  <si>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</si>
  <si>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</si>
  <si>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</si>
  <si>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</si>
  <si>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</si>
  <si>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</si>
  <si>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</si>
  <si>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</si>
  <si>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</si>
  <si>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</si>
  <si>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</si>
  <si>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</si>
  <si>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</si>
  <si>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</si>
  <si>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</si>
  <si>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</si>
  <si>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</si>
  <si>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</si>
  <si>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</si>
  <si>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</si>
  <si>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</si>
  <si>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</si>
  <si>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</si>
  <si>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</si>
  <si>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</si>
  <si>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</si>
  <si>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</si>
  <si>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</si>
  <si>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</si>
  <si>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</si>
  <si>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</si>
  <si>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</si>
  <si>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</si>
  <si>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</si>
  <si>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</si>
  <si>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</si>
  <si>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</si>
  <si>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</si>
  <si>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</si>
  <si>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</si>
  <si>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</si>
  <si>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</si>
  <si>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</si>
  <si>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</si>
  <si>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</si>
  <si>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</si>
  <si>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</si>
  <si>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</si>
  <si>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</si>
  <si>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</si>
  <si>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</si>
  <si>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</si>
  <si>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</si>
  <si>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</si>
  <si>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</si>
  <si>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</si>
  <si>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</si>
  <si>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</si>
  <si>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</si>
  <si>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</si>
  <si>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</si>
  <si>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</si>
  <si>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</si>
  <si>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</si>
  <si>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</si>
  <si>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</si>
  <si>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</si>
  <si>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</si>
  <si>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</si>
  <si>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</si>
  <si>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</si>
  <si>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</si>
  <si>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</si>
  <si>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</si>
  <si>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</si>
  <si>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</si>
  <si>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</si>
  <si>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</si>
  <si>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</si>
  <si>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</si>
  <si>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</si>
  <si>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</si>
  <si>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</si>
  <si>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</si>
  <si>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</si>
  <si>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</si>
  <si>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</si>
  <si>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</si>
  <si>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</si>
  <si>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</si>
  <si>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</si>
  <si>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</si>
  <si>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</si>
  <si>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</si>
  <si>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</si>
  <si>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</si>
  <si>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</si>
  <si>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</si>
  <si>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</si>
  <si>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</si>
  <si>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</si>
  <si>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</si>
  <si>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</si>
  <si>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</si>
  <si>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</si>
  <si>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</si>
  <si>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</si>
  <si>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</si>
  <si>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</si>
  <si>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</si>
  <si>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</si>
  <si>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</si>
  <si>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</si>
  <si>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</si>
  <si>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</si>
  <si>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</si>
  <si>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</si>
  <si>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</si>
  <si>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</si>
  <si>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</si>
  <si>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</si>
  <si>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</si>
  <si>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</si>
  <si>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</si>
  <si>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</si>
  <si>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</si>
  <si>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</si>
  <si>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</si>
  <si>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</si>
  <si>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</si>
  <si>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</si>
  <si>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</si>
  <si>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</si>
  <si>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</si>
  <si>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</si>
  <si>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</si>
  <si>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</si>
  <si>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</si>
  <si>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</si>
  <si>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</si>
  <si>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</si>
  <si>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</si>
  <si>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</si>
  <si>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</si>
  <si>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</si>
  <si>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</si>
  <si>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</si>
  <si>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</si>
  <si>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</si>
  <si>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</si>
  <si>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</si>
  <si>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</si>
  <si>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</si>
  <si>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</si>
  <si>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</si>
  <si>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</si>
  <si>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</si>
  <si>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</si>
  <si>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</si>
  <si>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</si>
  <si>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</si>
  <si>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</si>
  <si>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</si>
  <si>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</si>
  <si>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</si>
  <si>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</si>
  <si>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</si>
  <si>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</si>
  <si>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</si>
  <si>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</si>
  <si>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</si>
  <si>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</si>
  <si>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</si>
  <si>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</si>
  <si>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</si>
  <si>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</si>
  <si>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</si>
  <si>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</si>
  <si>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</si>
  <si>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</si>
  <si>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</si>
  <si>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</si>
  <si>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</si>
  <si>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</si>
  <si>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</si>
  <si>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</si>
  <si>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</si>
  <si>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</si>
  <si>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</si>
  <si>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</si>
  <si>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</si>
  <si>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</si>
  <si>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</si>
  <si>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</si>
  <si>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</si>
  <si>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</si>
  <si>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</si>
  <si>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</si>
  <si>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</si>
  <si>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</si>
  <si>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</si>
  <si>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</si>
  <si>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</si>
  <si>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</si>
  <si>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</si>
  <si>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</si>
  <si>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</si>
  <si>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</si>
  <si>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</si>
  <si>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</si>
  <si>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</si>
  <si>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</si>
  <si>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</si>
  <si>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</si>
  <si>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</si>
  <si>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</si>
  <si>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</si>
  <si>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</si>
  <si>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</si>
  <si>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</si>
  <si>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</si>
  <si>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</si>
  <si>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</si>
  <si>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</si>
  <si>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</si>
  <si>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</si>
  <si>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</si>
  <si>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</si>
  <si>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</si>
  <si>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</si>
  <si>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</si>
  <si>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</si>
  <si>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</si>
  <si>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</si>
  <si>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</si>
  <si>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</si>
  <si>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</si>
  <si>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</si>
  <si>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</si>
  <si>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</si>
  <si>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</si>
  <si>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</si>
  <si>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</si>
  <si>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</si>
  <si>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</si>
  <si>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</si>
  <si>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</si>
  <si>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</si>
  <si>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</si>
  <si>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</si>
  <si>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</si>
  <si>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</si>
  <si>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</si>
  <si>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</si>
  <si>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</si>
  <si>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</si>
  <si>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</si>
  <si>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</si>
  <si>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</si>
  <si>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</si>
  <si>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</si>
  <si>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</si>
  <si>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</si>
  <si>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</si>
  <si>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</si>
  <si>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</si>
  <si>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</si>
  <si>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</si>
  <si>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</si>
  <si>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</si>
  <si>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</si>
  <si>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</si>
  <si>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</si>
  <si>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</si>
  <si>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</si>
  <si>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</si>
  <si>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</si>
  <si>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</si>
  <si>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</si>
  <si>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</si>
  <si>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</si>
  <si>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</si>
  <si>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</si>
  <si>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</si>
  <si>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</si>
  <si>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</si>
  <si>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</si>
  <si>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</si>
  <si>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</si>
  <si>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</si>
  <si>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</si>
  <si>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</si>
  <si>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</si>
  <si>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</si>
  <si>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</si>
  <si>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</si>
  <si>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</si>
  <si>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</si>
  <si>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</si>
  <si>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</si>
  <si>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</si>
  <si>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</si>
  <si>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</si>
  <si>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</si>
  <si>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</si>
  <si>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</si>
  <si>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</si>
  <si>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</si>
  <si>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</si>
  <si>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</si>
  <si>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</si>
  <si>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</si>
  <si>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</si>
  <si>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</si>
  <si>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</si>
  <si>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</si>
  <si>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</si>
  <si>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</si>
  <si>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</si>
  <si>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</si>
  <si>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</si>
  <si>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</si>
  <si>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</si>
  <si>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</si>
  <si>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</si>
  <si>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</si>
  <si>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</si>
  <si>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</si>
  <si>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</si>
  <si>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</si>
  <si>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</si>
  <si>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</si>
  <si>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</si>
  <si>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</si>
  <si>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</si>
  <si>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</si>
  <si>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</si>
  <si>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</si>
  <si>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</si>
  <si>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</si>
  <si>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</si>
  <si>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</si>
  <si>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</si>
  <si>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</si>
  <si>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</si>
  <si>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</si>
  <si>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</si>
  <si>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</si>
  <si>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</si>
  <si>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</si>
  <si>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</si>
  <si>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</si>
  <si>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</si>
  <si>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</si>
  <si>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</si>
  <si>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</si>
  <si>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</si>
  <si>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</si>
  <si>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</si>
  <si>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</si>
  <si>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</si>
  <si>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</si>
  <si>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</si>
  <si>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</si>
  <si>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</si>
  <si>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</si>
  <si>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</si>
  <si>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</si>
  <si>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</si>
  <si>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</si>
  <si>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</si>
  <si>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</si>
  <si>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</si>
  <si>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</si>
  <si>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</si>
  <si>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</si>
  <si>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</si>
  <si>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</si>
  <si>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</si>
  <si>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</si>
  <si>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</si>
  <si>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</si>
  <si>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</si>
  <si>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</si>
  <si>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</si>
  <si>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</si>
  <si>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</si>
  <si>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</si>
  <si>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</si>
  <si>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</si>
  <si>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</si>
  <si>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</si>
  <si>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</si>
  <si>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</si>
  <si>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</si>
  <si>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</si>
  <si>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</si>
  <si>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</si>
  <si>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</si>
  <si>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</si>
  <si>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</si>
  <si>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</si>
  <si>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</si>
  <si>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</si>
  <si>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</si>
  <si>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</si>
  <si>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</si>
  <si>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</si>
  <si>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</si>
  <si>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</si>
  <si>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</si>
  <si>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</si>
  <si>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</si>
  <si>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</si>
  <si>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</si>
  <si>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</si>
  <si>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</si>
  <si>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</si>
  <si>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</si>
  <si>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</si>
  <si>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</si>
  <si>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</si>
  <si>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</si>
  <si>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</si>
  <si>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</si>
  <si>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</si>
  <si>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</si>
  <si>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</si>
  <si>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</si>
  <si>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</si>
  <si>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</si>
  <si>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</si>
  <si>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</si>
  <si>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</si>
  <si>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</si>
  <si>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</si>
  <si>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</si>
  <si>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</si>
  <si>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</si>
  <si>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</si>
  <si>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</si>
  <si>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</si>
  <si>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</si>
  <si>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</si>
  <si>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</si>
  <si>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</si>
  <si>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</si>
  <si>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</si>
  <si>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</si>
  <si>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</si>
  <si>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</si>
  <si>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</si>
  <si>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</si>
  <si>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</si>
  <si>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</si>
  <si>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</si>
  <si>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</si>
  <si>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</si>
  <si>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</si>
  <si>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</si>
  <si>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</si>
  <si>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</si>
  <si>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</si>
  <si>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</si>
  <si>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</si>
  <si>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</si>
  <si>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</si>
  <si>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</si>
  <si>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</si>
  <si>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</si>
  <si>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</si>
  <si>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</si>
  <si>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</si>
  <si>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</si>
  <si>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</si>
  <si>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</si>
  <si>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</si>
  <si>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</si>
  <si>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</si>
  <si>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</si>
  <si>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</si>
  <si>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</si>
  <si>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</si>
  <si>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</si>
  <si>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</si>
  <si>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</si>
  <si>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</si>
  <si>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</si>
  <si>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</si>
  <si>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</si>
  <si>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</si>
  <si>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</si>
  <si>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</si>
  <si>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</si>
  <si>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</si>
  <si>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</si>
  <si>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</si>
  <si>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</si>
  <si>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</si>
  <si>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</si>
  <si>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</si>
  <si>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</si>
  <si>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</si>
  <si>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</si>
  <si>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</si>
  <si>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</si>
  <si>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</si>
  <si>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</si>
  <si>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</si>
  <si>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</si>
  <si>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</si>
  <si>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</si>
  <si>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</si>
  <si>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</si>
  <si>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</si>
  <si>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</si>
  <si>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</si>
  <si>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</si>
  <si>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</si>
  <si>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</si>
  <si>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</si>
  <si>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</si>
  <si>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</si>
  <si>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</si>
  <si>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</si>
  <si>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</si>
  <si>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</si>
  <si>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</si>
  <si>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</si>
  <si>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</si>
  <si>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</si>
  <si>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</si>
  <si>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</si>
  <si>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</si>
  <si>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</si>
  <si>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</si>
  <si>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</si>
  <si>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</si>
  <si>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</si>
  <si>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</si>
  <si>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</si>
  <si>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</si>
  <si>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</si>
  <si>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</si>
  <si>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</si>
  <si>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</si>
  <si>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</si>
  <si>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</si>
  <si>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</si>
  <si>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</si>
  <si>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</si>
  <si>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</si>
  <si>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</si>
  <si>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</si>
  <si>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</si>
  <si>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</si>
  <si>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</si>
  <si>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</si>
  <si>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</si>
  <si>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</si>
  <si>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</si>
  <si>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</si>
  <si>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</si>
  <si>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</si>
  <si>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</si>
  <si>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</si>
  <si>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</si>
  <si>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</si>
  <si>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</si>
  <si>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</si>
  <si>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</si>
  <si>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</si>
  <si>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</si>
  <si>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</si>
  <si>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</si>
  <si>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</si>
  <si>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</si>
  <si>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</si>
  <si>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</si>
  <si>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</si>
  <si>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</si>
  <si>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</si>
  <si>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</si>
  <si>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</si>
  <si>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</si>
  <si>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</si>
  <si>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</si>
  <si>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</si>
  <si>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</si>
  <si>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</si>
  <si>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</si>
  <si>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</si>
  <si>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</si>
  <si>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</si>
  <si>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</si>
  <si>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</si>
  <si>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</si>
  <si>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</si>
  <si>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</si>
  <si>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</si>
  <si>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</si>
  <si>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</si>
  <si>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</si>
  <si>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</si>
  <si>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</si>
  <si>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</si>
  <si>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</si>
  <si>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</si>
  <si>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</si>
  <si>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</si>
  <si>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</si>
  <si>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</si>
  <si>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</si>
  <si>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</si>
  <si>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</si>
  <si>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</si>
  <si>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</si>
  <si>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</si>
  <si>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</si>
  <si>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</si>
  <si>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</si>
  <si>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</si>
  <si>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</si>
  <si>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</si>
  <si>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</si>
  <si>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</si>
  <si>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</si>
  <si>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</si>
  <si>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</si>
  <si>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</si>
  <si>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</si>
  <si>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</si>
  <si>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</si>
  <si>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</si>
  <si>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</si>
  <si>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</si>
  <si>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</si>
  <si>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</si>
  <si>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</si>
  <si>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</si>
  <si>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</si>
  <si>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</si>
  <si>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</si>
  <si>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</si>
  <si>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</si>
  <si>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</si>
  <si>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</si>
  <si>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</si>
  <si>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</si>
  <si>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</si>
  <si>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</si>
  <si>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</si>
  <si>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</si>
  <si>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</si>
  <si>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</si>
  <si>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</si>
  <si>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</si>
  <si>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</si>
  <si>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</si>
  <si>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</si>
  <si>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</si>
  <si>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</si>
  <si>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</si>
  <si>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</si>
  <si>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</si>
  <si>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</si>
  <si>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</si>
  <si>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</si>
  <si>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</si>
  <si>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</si>
  <si>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</si>
  <si>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</si>
  <si>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</si>
  <si>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</si>
  <si>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</si>
  <si>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</si>
  <si>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</si>
  <si>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</si>
  <si>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</si>
  <si>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</si>
  <si>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</si>
  <si>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</si>
  <si>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</si>
  <si>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</si>
  <si>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</si>
  <si>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</si>
  <si>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</si>
  <si>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</si>
  <si>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</si>
  <si>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</si>
  <si>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</si>
  <si>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</si>
  <si>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</si>
  <si>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</si>
  <si>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</si>
  <si>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</si>
  <si>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</si>
  <si>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</si>
  <si>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</si>
  <si>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</si>
  <si>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</si>
  <si>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</si>
  <si>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</si>
  <si>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</si>
  <si>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</si>
  <si>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</si>
  <si>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</si>
  <si>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</si>
  <si>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</si>
  <si>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</si>
  <si>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</si>
  <si>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</si>
  <si>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</si>
  <si>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</si>
  <si>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</si>
  <si>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</si>
  <si>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</si>
  <si>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</si>
  <si>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</si>
  <si>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</si>
  <si>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</si>
  <si>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</si>
  <si>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</si>
  <si>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</si>
  <si>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</si>
  <si>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</si>
  <si>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</si>
  <si>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</si>
  <si>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</si>
  <si>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</si>
  <si>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</si>
  <si>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</si>
  <si>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</si>
  <si>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</si>
  <si>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</si>
  <si>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</si>
  <si>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</si>
  <si>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</si>
  <si>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</si>
  <si>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</si>
  <si>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</si>
  <si>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</si>
  <si>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</si>
  <si>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</si>
  <si>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</si>
  <si>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</si>
  <si>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</si>
  <si>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</si>
  <si>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</si>
  <si>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</si>
  <si>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</si>
  <si>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</si>
  <si>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</si>
  <si>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</si>
  <si>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</si>
  <si>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</si>
  <si>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</si>
  <si>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</si>
  <si>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</si>
  <si>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</si>
  <si>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</si>
  <si>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</si>
  <si>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</si>
  <si>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</si>
  <si>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</si>
  <si>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</si>
  <si>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</si>
  <si>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</si>
  <si>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</si>
  <si>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</si>
  <si>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</si>
  <si>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</si>
  <si>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</si>
  <si>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</si>
  <si>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</si>
  <si>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</si>
  <si>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</si>
  <si>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</si>
  <si>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</si>
  <si>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</si>
  <si>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</si>
  <si>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</si>
  <si>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</si>
  <si>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</si>
  <si>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</si>
  <si>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</si>
  <si>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</si>
  <si>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</si>
  <si>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</si>
  <si>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</si>
  <si>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</si>
  <si>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</si>
  <si>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</si>
  <si>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</si>
  <si>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</si>
  <si>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</si>
  <si>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</si>
  <si>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</si>
  <si>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</si>
  <si>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</si>
  <si>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</si>
  <si>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</si>
  <si>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</si>
  <si>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</si>
  <si>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</si>
  <si>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</si>
  <si>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</si>
  <si>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</si>
  <si>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</si>
  <si>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</si>
  <si>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</si>
  <si>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</si>
  <si>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</si>
  <si>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</si>
  <si>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</si>
  <si>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</si>
  <si>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</si>
  <si>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</si>
  <si>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</si>
  <si>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</si>
  <si>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</si>
  <si>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</si>
  <si>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</si>
  <si>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</si>
  <si>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</si>
  <si>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</si>
  <si>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</si>
  <si>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</si>
  <si>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</si>
  <si>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</si>
  <si>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</si>
  <si>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</si>
  <si>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</si>
  <si>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</si>
  <si>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</si>
  <si>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</si>
  <si>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</si>
  <si>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</si>
  <si>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</si>
  <si>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</si>
  <si>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</si>
  <si>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</si>
  <si>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</si>
  <si>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</si>
  <si>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</si>
  <si>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</si>
  <si>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</si>
  <si>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</si>
  <si>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</si>
  <si>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</si>
  <si>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</si>
  <si>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</si>
  <si>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</si>
  <si>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</si>
  <si>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</si>
  <si>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</si>
  <si>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</si>
  <si>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</si>
  <si>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</si>
  <si>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</si>
  <si>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</si>
  <si>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</si>
  <si>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</si>
  <si>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</si>
  <si>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</si>
  <si>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</si>
  <si>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</si>
  <si>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</si>
  <si>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</si>
  <si>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</si>
  <si>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</si>
  <si>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</si>
  <si>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</si>
  <si>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</si>
  <si>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</si>
  <si>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</si>
  <si>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</si>
  <si>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</si>
  <si>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</si>
  <si>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</si>
  <si>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</si>
  <si>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</si>
  <si>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</si>
  <si>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</si>
  <si>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</si>
  <si>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</si>
  <si>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</si>
  <si>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</si>
  <si>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</si>
  <si>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</si>
  <si>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</si>
  <si>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</si>
  <si>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</si>
  <si>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</si>
  <si>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</si>
  <si>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</si>
  <si>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</si>
  <si>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</si>
  <si>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</si>
  <si>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</si>
  <si>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</si>
  <si>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</si>
  <si>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</si>
  <si>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</si>
  <si>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</si>
  <si>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</si>
  <si>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</si>
  <si>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</si>
  <si>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</si>
  <si>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</si>
  <si>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</si>
  <si>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</si>
  <si>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</si>
  <si>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</si>
  <si>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</si>
  <si>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</si>
  <si>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</si>
  <si>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</si>
  <si>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</si>
  <si>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</si>
  <si>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</si>
  <si>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</si>
  <si>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</si>
  <si>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</si>
  <si>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</si>
  <si>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</si>
  <si>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</si>
  <si>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</si>
  <si>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</si>
  <si>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</si>
  <si>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</si>
  <si>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</si>
  <si>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</si>
  <si>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</si>
  <si>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</si>
  <si>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</si>
  <si>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</si>
  <si>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</si>
  <si>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</si>
  <si>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</si>
  <si>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</si>
  <si>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</si>
  <si>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</si>
  <si>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</si>
  <si>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</si>
  <si>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</si>
  <si>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</si>
  <si>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</si>
  <si>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</si>
  <si>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</si>
  <si>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</si>
  <si>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</si>
  <si>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</si>
  <si>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</si>
  <si>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</si>
  <si>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</si>
  <si>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</si>
  <si>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</si>
  <si>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</si>
  <si>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</si>
  <si>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</si>
  <si>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</si>
  <si>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</si>
  <si>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</si>
  <si>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</si>
  <si>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</si>
  <si>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</si>
  <si>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</si>
  <si>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</si>
  <si>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</si>
  <si>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</si>
  <si>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</si>
  <si>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</si>
  <si>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</si>
  <si>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</si>
  <si>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</si>
  <si>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</si>
  <si>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</si>
  <si>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</si>
  <si>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</si>
  <si>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</si>
  <si>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</si>
  <si>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</si>
  <si>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</si>
  <si>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</si>
  <si>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</si>
  <si>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</si>
  <si>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</si>
  <si>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</si>
  <si>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</si>
  <si>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</si>
  <si>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</si>
  <si>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</si>
  <si>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</si>
  <si>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</si>
  <si>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</si>
  <si>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</si>
  <si>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</si>
  <si>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</si>
  <si>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</si>
  <si>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</si>
  <si>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</si>
  <si>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</si>
  <si>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</si>
  <si>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</si>
  <si>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</si>
  <si>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</si>
  <si>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</si>
  <si>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</si>
  <si>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</si>
  <si>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</si>
  <si>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</si>
  <si>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</si>
  <si>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</si>
  <si>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</si>
  <si>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</si>
  <si>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</si>
  <si>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</si>
  <si>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</si>
  <si>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</si>
  <si>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</si>
  <si>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</si>
  <si>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</si>
  <si>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</si>
  <si>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</si>
  <si>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</si>
  <si>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</si>
  <si>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</si>
  <si>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</si>
  <si>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</si>
  <si>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</si>
  <si>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</si>
  <si>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</si>
  <si>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</si>
  <si>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</si>
  <si>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</si>
  <si>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</si>
  <si>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</si>
  <si>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</si>
  <si>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</si>
  <si>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</si>
  <si>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</si>
  <si>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</si>
  <si>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</si>
  <si>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</si>
  <si>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</si>
  <si>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</si>
  <si>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</si>
  <si>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</si>
  <si>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</si>
  <si>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</si>
  <si>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</si>
  <si>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</si>
  <si>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</si>
  <si>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</si>
  <si>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</si>
  <si>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</si>
  <si>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</si>
  <si>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</si>
  <si>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</si>
  <si>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</si>
  <si>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</si>
  <si>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</si>
  <si>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</si>
  <si>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</si>
  <si>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</si>
  <si>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</si>
  <si>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</si>
  <si>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</si>
  <si>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</si>
  <si>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</si>
  <si>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</si>
  <si>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</si>
  <si>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</si>
  <si>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</si>
  <si>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</si>
  <si>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</si>
  <si>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</si>
  <si>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</si>
  <si>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</si>
  <si>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</si>
  <si>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</si>
  <si>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</si>
  <si>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</si>
  <si>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</si>
  <si>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</si>
  <si>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</si>
  <si>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</si>
  <si>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</si>
  <si>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</si>
  <si>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</si>
  <si>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</si>
  <si>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</si>
  <si>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</si>
  <si>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</si>
  <si>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</si>
  <si>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</si>
  <si>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</si>
  <si>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</si>
  <si>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</si>
  <si>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</si>
  <si>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</si>
  <si>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</si>
  <si>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</si>
  <si>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</si>
  <si>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</si>
  <si>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</si>
  <si>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</si>
  <si>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</si>
  <si>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</si>
  <si>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</si>
  <si>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</si>
  <si>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</si>
  <si>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</si>
  <si>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</si>
  <si>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</si>
  <si>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</si>
  <si>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</si>
  <si>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</si>
  <si>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</si>
  <si>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</si>
  <si>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</si>
  <si>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</si>
  <si>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</si>
  <si>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</si>
  <si>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</si>
  <si>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</si>
  <si>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</si>
  <si>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</si>
  <si>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</si>
  <si>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</si>
  <si>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</si>
  <si>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</si>
  <si>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</si>
  <si>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</si>
  <si>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</si>
  <si>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</si>
  <si>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</si>
  <si>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</si>
  <si>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</si>
  <si>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</si>
  <si>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</si>
  <si>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</si>
  <si>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</si>
  <si>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</si>
  <si>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</si>
  <si>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</si>
  <si>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</si>
  <si>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</si>
  <si>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</si>
  <si>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</si>
  <si>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</si>
  <si>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</si>
  <si>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</si>
  <si>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</si>
  <si>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</si>
  <si>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</si>
  <si>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</si>
  <si>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</si>
  <si>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</si>
  <si>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</si>
  <si>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</si>
  <si>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</si>
  <si>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</si>
  <si>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</si>
  <si>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</si>
  <si>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</si>
  <si>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</si>
  <si>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</si>
  <si>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</si>
  <si>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</si>
  <si>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</si>
  <si>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</si>
  <si>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</si>
  <si>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</si>
  <si>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</si>
  <si>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</si>
  <si>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</si>
  <si>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</si>
  <si>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</si>
  <si>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</si>
  <si>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</si>
  <si>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</si>
  <si>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</si>
  <si>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</si>
  <si>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</si>
  <si>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</si>
  <si>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</si>
  <si>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</si>
  <si>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</si>
  <si>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</si>
  <si>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</si>
  <si>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</si>
  <si>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</si>
  <si>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</si>
  <si>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</si>
  <si>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</si>
  <si>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</si>
  <si>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</si>
  <si>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</si>
  <si>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</si>
  <si>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</si>
  <si>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</si>
  <si>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</si>
  <si>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</si>
  <si>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</si>
  <si>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</si>
  <si>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</si>
  <si>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</si>
  <si>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</si>
  <si>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</si>
  <si>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</si>
  <si>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</si>
  <si>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</si>
  <si>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</si>
  <si>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</si>
  <si>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</si>
  <si>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</si>
  <si>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</si>
  <si>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</si>
  <si>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</si>
  <si>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</si>
  <si>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</si>
  <si>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</si>
  <si>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</si>
  <si>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</si>
  <si>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</si>
  <si>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</si>
  <si>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</si>
  <si>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</si>
  <si>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</si>
  <si>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</si>
  <si>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</si>
  <si>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</si>
  <si>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</si>
  <si>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</si>
  <si>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</si>
  <si>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</si>
  <si>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</si>
  <si>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</si>
  <si>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</si>
  <si>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</si>
  <si>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</si>
  <si>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</si>
  <si>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</si>
  <si>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</si>
  <si>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</si>
  <si>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</si>
  <si>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</si>
  <si>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</si>
  <si>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</si>
  <si>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</si>
  <si>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</si>
  <si>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</si>
  <si>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</si>
  <si>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</si>
  <si>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</si>
  <si>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</si>
  <si>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</si>
  <si>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</si>
  <si>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</si>
  <si>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</si>
  <si>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</si>
  <si>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</si>
  <si>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</si>
  <si>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</si>
  <si>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</si>
  <si>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</si>
  <si>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</si>
  <si>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</si>
  <si>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</si>
  <si>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</si>
  <si>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</si>
  <si>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</si>
  <si>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</si>
  <si>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</si>
  <si>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</si>
  <si>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</si>
  <si>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</si>
  <si>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</si>
  <si>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</si>
  <si>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</si>
  <si>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</si>
  <si>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</si>
  <si>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</si>
  <si>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</si>
  <si>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</si>
  <si>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</si>
  <si>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</si>
  <si>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</si>
  <si>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</si>
  <si>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</si>
  <si>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</si>
  <si>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</si>
  <si>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</si>
  <si>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</si>
  <si>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</si>
  <si>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</si>
  <si>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</si>
  <si>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</si>
  <si>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</si>
  <si>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</si>
  <si>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</si>
  <si>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</si>
  <si>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</si>
  <si>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</si>
  <si>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</si>
  <si>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</si>
  <si>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</si>
  <si>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</si>
  <si>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</si>
  <si>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</si>
  <si>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</si>
  <si>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</si>
  <si>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</si>
  <si>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</si>
  <si>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</si>
  <si>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</si>
  <si>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</si>
  <si>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</si>
  <si>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</si>
  <si>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</si>
  <si>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</si>
  <si>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</si>
  <si>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</si>
  <si>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</si>
  <si>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</si>
  <si>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</si>
  <si>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</si>
  <si>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</si>
  <si>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</si>
  <si>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</si>
  <si>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</si>
  <si>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</si>
  <si>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</si>
  <si>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</si>
  <si>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</si>
  <si>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</si>
  <si>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</si>
  <si>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</si>
  <si>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</si>
  <si>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</si>
  <si>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</si>
  <si>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</si>
  <si>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</si>
  <si>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</si>
  <si>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</si>
  <si>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</si>
  <si>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</si>
  <si>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</si>
  <si>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</si>
  <si>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</si>
  <si>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</si>
  <si>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</si>
  <si>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</si>
  <si>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</si>
  <si>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</si>
  <si>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</si>
  <si>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</si>
  <si>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</si>
  <si>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</si>
  <si>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</si>
  <si>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</si>
  <si>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</si>
  <si>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</si>
  <si>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</si>
  <si>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</si>
  <si>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</si>
  <si>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</si>
  <si>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</si>
  <si>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</si>
  <si>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</si>
  <si>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</si>
  <si>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</si>
  <si>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</si>
  <si>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</si>
  <si>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</si>
  <si>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</si>
  <si>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</si>
  <si>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</si>
  <si>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</si>
  <si>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</si>
  <si>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</si>
  <si>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</si>
  <si>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</si>
  <si>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</si>
  <si>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</si>
  <si>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</si>
  <si>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</si>
  <si>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</si>
  <si>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</si>
  <si>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</si>
  <si>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</si>
  <si>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</si>
  <si>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</si>
  <si>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</si>
  <si>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</si>
  <si>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</si>
  <si>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</si>
  <si>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</si>
  <si>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</si>
  <si>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</si>
  <si>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</si>
  <si>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</si>
  <si>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</si>
  <si>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</si>
  <si>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</si>
  <si>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</si>
  <si>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</si>
  <si>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</si>
  <si>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</si>
  <si>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</si>
  <si>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</si>
  <si>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</si>
  <si>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</si>
  <si>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</si>
  <si>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</si>
  <si>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</si>
  <si>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</si>
  <si>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</si>
  <si>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</si>
  <si>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</si>
  <si>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</si>
  <si>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</si>
  <si>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</si>
  <si>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</si>
  <si>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</si>
  <si>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</si>
  <si>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</si>
  <si>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</si>
  <si>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</si>
  <si>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</si>
  <si>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</si>
  <si>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</si>
  <si>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</si>
  <si>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</si>
  <si>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</si>
  <si>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</si>
  <si>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</si>
  <si>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</si>
  <si>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</si>
  <si>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</si>
  <si>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</si>
  <si>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</si>
  <si>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</si>
  <si>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</si>
  <si>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</si>
  <si>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</si>
  <si>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</si>
  <si>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</si>
  <si>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</si>
  <si>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</si>
  <si>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</si>
  <si>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</si>
  <si>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</si>
  <si>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</si>
  <si>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</si>
  <si>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</si>
  <si>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</si>
  <si>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</si>
  <si>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</si>
  <si>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</si>
  <si>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</si>
  <si>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</si>
  <si>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</si>
  <si>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</si>
  <si>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</si>
  <si>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</si>
  <si>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</si>
  <si>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</si>
  <si>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</si>
  <si>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</si>
  <si>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</si>
  <si>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</si>
  <si>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</si>
  <si>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</si>
  <si>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</si>
  <si>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</si>
  <si>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</si>
  <si>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</si>
  <si>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</si>
  <si>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</si>
  <si>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</si>
  <si>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</si>
  <si>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</si>
  <si>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</si>
  <si>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</si>
  <si>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</si>
  <si>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</si>
  <si>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</si>
  <si>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</si>
  <si>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</si>
  <si>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</si>
  <si>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</si>
  <si>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</si>
  <si>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</si>
  <si>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</si>
  <si>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</si>
  <si>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</si>
  <si>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</si>
  <si>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</si>
  <si>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</si>
  <si>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</si>
  <si>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</si>
  <si>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</si>
  <si>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</si>
  <si>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</si>
  <si>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</si>
  <si>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</si>
  <si>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</si>
  <si>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</si>
  <si>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</si>
  <si>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</si>
  <si>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</si>
  <si>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</si>
  <si>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</si>
  <si>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</si>
  <si>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</si>
  <si>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</si>
  <si>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</si>
  <si>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</si>
  <si>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</si>
  <si>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</si>
  <si>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</si>
  <si>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</si>
  <si>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</si>
  <si>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</si>
  <si>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</si>
  <si>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</si>
  <si>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</si>
  <si>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</si>
  <si>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</si>
  <si>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</si>
  <si>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</si>
  <si>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</si>
  <si>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</si>
  <si>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</si>
  <si>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</si>
  <si>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</si>
  <si>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</si>
  <si>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</si>
  <si>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</si>
  <si>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</si>
  <si>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</si>
  <si>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</si>
  <si>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</si>
  <si>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</si>
  <si>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</si>
  <si>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</si>
  <si>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</si>
  <si>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</si>
  <si>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</si>
  <si>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</si>
  <si>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</si>
  <si>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</si>
  <si>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</si>
  <si>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</si>
  <si>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</si>
  <si>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</si>
  <si>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</si>
  <si>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</si>
  <si>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</si>
  <si>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</si>
  <si>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</si>
  <si>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</si>
  <si>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</si>
  <si>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</si>
  <si>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</si>
  <si>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</si>
  <si>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</si>
  <si>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</si>
  <si>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</si>
  <si>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</si>
  <si>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</si>
  <si>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</si>
  <si>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</si>
  <si>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</si>
  <si>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</si>
  <si>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</si>
  <si>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</si>
  <si>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</si>
  <si>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</si>
  <si>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</si>
  <si>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</si>
  <si>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</si>
  <si>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</si>
  <si>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</si>
  <si>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</si>
  <si>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</si>
  <si>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</si>
  <si>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</si>
  <si>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</si>
  <si>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</si>
  <si>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</si>
  <si>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</si>
  <si>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</si>
  <si>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</si>
  <si>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</si>
  <si>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</si>
  <si>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</si>
  <si>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</si>
  <si>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</si>
  <si>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</si>
  <si>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</si>
  <si>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</si>
  <si>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</si>
  <si>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</si>
  <si>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</si>
  <si>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</si>
  <si>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</si>
  <si>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</si>
  <si>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</si>
  <si>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</si>
  <si>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</si>
  <si>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</si>
  <si>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</si>
  <si>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</si>
  <si>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</si>
  <si>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</si>
  <si>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</si>
  <si>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</si>
  <si>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</si>
  <si>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</si>
  <si>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</si>
  <si>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</si>
  <si>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</si>
  <si>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</si>
  <si>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</si>
  <si>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</si>
  <si>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</si>
  <si>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</si>
  <si>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</si>
  <si>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</si>
  <si>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</si>
  <si>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</si>
  <si>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</si>
  <si>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</si>
  <si>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</si>
  <si>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</si>
  <si>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</si>
  <si>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</si>
  <si>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</si>
  <si>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</si>
  <si>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</si>
  <si>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</si>
  <si>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</si>
  <si>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</si>
  <si>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</si>
  <si>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</si>
  <si>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</si>
  <si>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</si>
  <si>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</si>
  <si>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</si>
  <si>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</si>
  <si>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</si>
  <si>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</si>
  <si>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</si>
  <si>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</si>
  <si>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</si>
  <si>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</si>
  <si>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</si>
  <si>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</si>
  <si>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</si>
  <si>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</si>
  <si>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</si>
  <si>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</si>
  <si>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</si>
  <si>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</si>
  <si>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</si>
  <si>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</si>
  <si>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</si>
  <si>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</si>
  <si>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</si>
  <si>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</si>
  <si>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</si>
  <si>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</si>
  <si>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</si>
  <si>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</si>
  <si>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</si>
  <si>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</si>
  <si>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</si>
  <si>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</si>
  <si>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</si>
  <si>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</si>
  <si>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</si>
  <si>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</si>
  <si>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</si>
  <si>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</si>
  <si>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</si>
  <si>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</si>
  <si>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</si>
  <si>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</si>
  <si>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</si>
  <si>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</si>
  <si>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</si>
  <si>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</si>
  <si>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</si>
  <si>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</si>
  <si>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</si>
  <si>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</si>
  <si>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</si>
  <si>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</si>
  <si>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</si>
  <si>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</si>
  <si>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</si>
  <si>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</si>
  <si>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</si>
  <si>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</si>
  <si>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</si>
  <si>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</si>
  <si>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</si>
  <si>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</si>
  <si>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</si>
  <si>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</si>
  <si>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</si>
  <si>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</si>
  <si>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</si>
  <si>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</si>
  <si>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</si>
  <si>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</si>
  <si>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</si>
  <si>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</si>
  <si>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</si>
  <si>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</si>
  <si>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</si>
  <si>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</si>
  <si>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</si>
  <si>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</si>
  <si>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</si>
  <si>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</si>
  <si>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</si>
  <si>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</si>
  <si>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</si>
  <si>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</si>
  <si>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</si>
  <si>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</si>
  <si>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</si>
  <si>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</si>
  <si>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</si>
  <si>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</si>
  <si>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</si>
  <si>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</si>
  <si>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</si>
  <si>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</si>
  <si>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</si>
  <si>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</si>
  <si>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</si>
  <si>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</si>
  <si>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</si>
  <si>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</si>
  <si>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</si>
  <si>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</si>
  <si>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</si>
  <si>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</si>
  <si>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</si>
  <si>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</si>
  <si>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</si>
  <si>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</si>
  <si>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</si>
  <si>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</si>
  <si>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</si>
  <si>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</si>
  <si>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</si>
  <si>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</si>
  <si>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</si>
  <si>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</si>
  <si>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</si>
  <si>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</si>
  <si>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</si>
  <si>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</si>
  <si>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</si>
  <si>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</si>
  <si>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</si>
  <si>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</si>
  <si>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</si>
  <si>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</si>
  <si>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</si>
  <si>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</si>
  <si>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</si>
  <si>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</si>
  <si>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</si>
  <si>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</si>
  <si>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</si>
  <si>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</si>
  <si>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</si>
  <si>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</si>
  <si>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</si>
  <si>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</si>
  <si>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</si>
  <si>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</si>
  <si>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</si>
  <si>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</si>
  <si>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</si>
  <si>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</si>
  <si>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</si>
  <si>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</si>
  <si>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</si>
  <si>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</si>
  <si>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</si>
  <si>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</si>
  <si>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</si>
  <si>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</si>
  <si>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</si>
  <si>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</si>
  <si>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</si>
  <si>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</si>
  <si>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</si>
  <si>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</si>
  <si>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</si>
  <si>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</si>
  <si>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</si>
  <si>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</si>
  <si>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</si>
  <si>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</si>
  <si>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</si>
  <si>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</si>
  <si>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</si>
  <si>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</si>
  <si>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</si>
  <si>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</si>
  <si>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</si>
  <si>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</si>
  <si>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</si>
  <si>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</si>
  <si>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</si>
  <si>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</si>
  <si>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</si>
  <si>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</si>
  <si>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</si>
  <si>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</si>
  <si>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</si>
  <si>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</si>
  <si>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</si>
  <si>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</si>
  <si>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</si>
  <si>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</si>
  <si>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</si>
  <si>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</si>
  <si>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</si>
  <si>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</si>
  <si>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</si>
  <si>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</si>
  <si>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</si>
  <si>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</si>
  <si>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</si>
  <si>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</si>
  <si>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</si>
  <si>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</si>
  <si>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</si>
  <si>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</si>
  <si>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</si>
  <si>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</si>
  <si>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</si>
  <si>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</si>
  <si>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</si>
  <si>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</si>
  <si>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</si>
  <si>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</si>
  <si>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</si>
  <si>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</si>
  <si>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</si>
  <si>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</si>
  <si>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</si>
  <si>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</si>
  <si>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</si>
  <si>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</si>
  <si>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</si>
  <si>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</si>
  <si>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</si>
  <si>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</si>
  <si>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</si>
  <si>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</si>
  <si>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</si>
  <si>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</si>
  <si>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</si>
  <si>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</si>
  <si>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</si>
  <si>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</si>
  <si>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</si>
  <si>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</si>
  <si>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</si>
  <si>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</si>
  <si>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</si>
  <si>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</si>
  <si>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</si>
  <si>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</si>
  <si>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</si>
  <si>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</si>
  <si>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</si>
  <si>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</si>
  <si>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</si>
  <si>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</si>
  <si>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</si>
  <si>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</si>
  <si>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</si>
  <si>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</si>
  <si>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</si>
  <si>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</si>
  <si>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</si>
  <si>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</si>
  <si>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</si>
  <si>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</si>
  <si>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</si>
  <si>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</si>
  <si>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</si>
  <si>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</si>
  <si>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</si>
  <si>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</si>
  <si>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</si>
  <si>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</si>
  <si>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</si>
  <si>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</si>
  <si>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</si>
  <si>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</si>
  <si>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</si>
  <si>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</si>
  <si>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</si>
  <si>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</si>
  <si>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</si>
  <si>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</si>
  <si>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</si>
  <si>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</si>
  <si>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</si>
  <si>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</si>
  <si>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</si>
  <si>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</si>
  <si>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</si>
  <si>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</si>
  <si>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</si>
  <si>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</si>
  <si>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</si>
  <si>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</si>
  <si>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</si>
  <si>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</si>
  <si>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</si>
  <si>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</si>
  <si>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</si>
  <si>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</si>
  <si>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</si>
  <si>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</si>
  <si>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</si>
  <si>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</si>
  <si>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</si>
  <si>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</si>
  <si>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</si>
  <si>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</si>
  <si>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</si>
  <si>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</si>
  <si>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</si>
  <si>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</si>
  <si>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</si>
  <si>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</si>
  <si>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</si>
  <si>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</si>
  <si>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</si>
  <si>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</si>
  <si>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</si>
  <si>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</si>
  <si>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</si>
  <si>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</si>
  <si>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</si>
  <si>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</si>
  <si>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</si>
  <si>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</si>
  <si>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</si>
  <si>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</si>
  <si>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</si>
  <si>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</si>
  <si>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</si>
  <si>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</si>
  <si>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</si>
  <si>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</si>
  <si>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</si>
  <si>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</si>
  <si>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</si>
  <si>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</si>
  <si>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</si>
  <si>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</si>
  <si>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</si>
  <si>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</si>
  <si>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</si>
  <si>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</si>
  <si>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</si>
  <si>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</si>
  <si>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</si>
  <si>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</si>
  <si>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</si>
  <si>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</si>
  <si>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</si>
  <si>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</si>
  <si>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</si>
  <si>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</si>
  <si>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</si>
  <si>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</si>
  <si>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</si>
  <si>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</si>
  <si>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</si>
  <si>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</si>
  <si>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</si>
  <si>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</si>
  <si>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</si>
  <si>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</si>
  <si>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</si>
  <si>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</si>
  <si>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</si>
  <si>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</si>
  <si>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</si>
  <si>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</si>
  <si>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</si>
  <si>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</si>
  <si>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</si>
  <si>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</si>
  <si>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</si>
  <si>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</si>
  <si>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</si>
  <si>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</si>
  <si>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</si>
  <si>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</si>
  <si>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</si>
  <si>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</si>
  <si>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</si>
  <si>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</si>
  <si>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</si>
  <si>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</si>
  <si>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</si>
  <si>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</si>
  <si>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</si>
  <si>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</si>
  <si>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</si>
  <si>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</si>
  <si>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</si>
  <si>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</si>
  <si>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</si>
  <si>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</si>
  <si>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</si>
  <si>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</si>
  <si>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</si>
  <si>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</si>
  <si>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</si>
  <si>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</si>
  <si>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</si>
  <si>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</si>
  <si>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</si>
  <si>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</si>
  <si>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</si>
  <si>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</si>
  <si>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</si>
  <si>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</si>
  <si>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</si>
  <si>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</si>
  <si>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</si>
  <si>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</si>
  <si>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</si>
  <si>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</si>
  <si>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</si>
  <si>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</si>
  <si>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</si>
  <si>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</si>
  <si>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</si>
  <si>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</si>
  <si>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</si>
  <si>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</si>
  <si>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</si>
  <si>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</si>
  <si>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</si>
  <si>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</si>
  <si>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</si>
  <si>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</si>
  <si>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</si>
  <si>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</si>
  <si>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</si>
  <si>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</si>
  <si>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</si>
  <si>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</si>
  <si>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</si>
  <si>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</si>
  <si>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</si>
  <si>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</si>
  <si>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</si>
  <si>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</si>
  <si>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</si>
  <si>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</si>
  <si>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</si>
  <si>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</si>
  <si>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</si>
  <si>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</si>
  <si>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</si>
  <si>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</si>
  <si>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</si>
  <si>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</si>
  <si>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</si>
  <si>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</si>
  <si>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</si>
  <si>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</si>
  <si>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</si>
  <si>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</si>
  <si>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</si>
  <si>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</si>
  <si>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</si>
  <si>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</si>
  <si>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</si>
  <si>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</si>
  <si>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</si>
  <si>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</si>
  <si>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</si>
  <si>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</si>
  <si>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</si>
  <si>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</si>
  <si>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</si>
  <si>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</si>
  <si>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</si>
  <si>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</si>
  <si>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</si>
  <si>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</si>
  <si>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</si>
  <si>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</si>
  <si>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</si>
  <si>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</si>
  <si>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</si>
  <si>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</si>
  <si>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</si>
  <si>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</si>
  <si>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</si>
  <si>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</si>
  <si>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</si>
  <si>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</si>
  <si>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</si>
  <si>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</si>
  <si>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</si>
  <si>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</si>
  <si>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</si>
  <si>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</si>
  <si>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</si>
  <si>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</si>
  <si>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</si>
  <si>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</si>
  <si>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</si>
  <si>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</si>
  <si>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</si>
  <si>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</si>
  <si>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</si>
  <si>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</si>
  <si>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</si>
  <si>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</si>
  <si>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</si>
  <si>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</si>
  <si>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</si>
  <si>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</si>
  <si>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</si>
  <si>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</si>
  <si>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</si>
  <si>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</si>
  <si>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</si>
  <si>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</si>
  <si>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</si>
  <si>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</si>
  <si>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</si>
  <si>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</si>
  <si>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</si>
  <si>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</si>
  <si>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</si>
  <si>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</si>
  <si>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</si>
  <si>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</si>
  <si>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</si>
  <si>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</si>
  <si>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</si>
  <si>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</si>
  <si>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</si>
  <si>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</si>
  <si>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</si>
  <si>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</si>
  <si>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</si>
  <si>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</si>
  <si>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</si>
  <si>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</si>
  <si>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</si>
  <si>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</si>
  <si>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</si>
  <si>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</si>
  <si>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</si>
  <si>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</si>
  <si>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</si>
  <si>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</si>
  <si>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</si>
  <si>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</si>
  <si>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</si>
  <si>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</si>
  <si>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</si>
  <si>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</si>
  <si>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</si>
  <si>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</si>
  <si>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</si>
  <si>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</si>
  <si>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</si>
  <si>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</si>
  <si>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</si>
  <si>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</si>
  <si>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</si>
  <si>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</si>
  <si>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</si>
  <si>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</si>
  <si>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</si>
  <si>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</si>
  <si>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</si>
  <si>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</si>
  <si>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</si>
  <si>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</si>
  <si>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</si>
  <si>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</si>
  <si>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</si>
  <si>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</si>
  <si>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</si>
  <si>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</si>
  <si>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</si>
  <si>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</si>
  <si>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</si>
  <si>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</si>
  <si>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</si>
  <si>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</si>
  <si>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</si>
  <si>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</si>
  <si>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</si>
  <si>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</si>
  <si>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</si>
  <si>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</si>
  <si>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</si>
  <si>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</si>
  <si>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</si>
  <si>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</si>
  <si>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</si>
  <si>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</si>
  <si>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</si>
  <si>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</si>
  <si>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</si>
  <si>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</si>
  <si>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</si>
  <si>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</si>
  <si>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</si>
  <si>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</si>
  <si>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</si>
  <si>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</si>
  <si>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</si>
  <si>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</si>
  <si>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</si>
  <si>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</si>
  <si>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</si>
  <si>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</si>
  <si>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</si>
  <si>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</si>
  <si>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</si>
  <si>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</si>
  <si>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</si>
  <si>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</si>
  <si>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</si>
  <si>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</si>
  <si>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</si>
  <si>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</si>
  <si>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</si>
  <si>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</si>
  <si>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</si>
  <si>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</si>
  <si>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</si>
  <si>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</si>
  <si>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</si>
  <si>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</si>
  <si>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</si>
  <si>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</si>
  <si>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</si>
  <si>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</si>
  <si>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</si>
  <si>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</si>
  <si>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</si>
  <si>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</si>
  <si>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</si>
  <si>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</si>
  <si>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</si>
  <si>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</si>
  <si>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</si>
  <si>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</si>
  <si>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</si>
  <si>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</si>
  <si>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</si>
  <si>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</si>
  <si>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</si>
  <si>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</si>
  <si>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</si>
  <si>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</si>
  <si>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</si>
  <si>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</si>
  <si>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</si>
  <si>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</si>
  <si>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</si>
  <si>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</si>
  <si>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</si>
  <si>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</si>
  <si>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</si>
  <si>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</si>
  <si>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</si>
  <si>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</si>
  <si>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</si>
  <si>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</si>
  <si>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</si>
  <si>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</si>
  <si>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</si>
  <si>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</si>
  <si>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</si>
  <si>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</si>
  <si>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</si>
  <si>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</si>
  <si>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</si>
  <si>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</si>
  <si>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</si>
  <si>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</si>
  <si>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</si>
  <si>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</si>
  <si>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</si>
  <si>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</si>
  <si>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</si>
  <si>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</si>
  <si>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</si>
  <si>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</si>
  <si>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</si>
  <si>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</si>
  <si>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</si>
  <si>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</si>
  <si>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</si>
  <si>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</si>
  <si>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</si>
  <si>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</si>
  <si>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</si>
  <si>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</si>
  <si>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</si>
  <si>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</si>
  <si>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</si>
  <si>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</si>
  <si>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</si>
  <si>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</si>
  <si>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</si>
  <si>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</si>
  <si>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</si>
  <si>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</si>
  <si>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</si>
  <si>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</si>
  <si>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</si>
  <si>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</si>
  <si>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</si>
  <si>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</si>
  <si>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</si>
  <si>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</si>
  <si>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</si>
  <si>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</si>
  <si>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</si>
  <si>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</si>
  <si>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</si>
  <si>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</si>
  <si>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</si>
  <si>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</si>
  <si>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</si>
  <si>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</si>
  <si>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</si>
  <si>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</si>
  <si>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</si>
  <si>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</si>
  <si>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</si>
  <si>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</si>
  <si>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</si>
  <si>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</si>
  <si>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</si>
  <si>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</si>
  <si>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</si>
  <si>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</si>
  <si>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</si>
  <si>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</si>
  <si>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</si>
  <si>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</si>
  <si>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</si>
  <si>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</si>
  <si>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</si>
  <si>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</si>
  <si>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</si>
  <si>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</si>
  <si>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</si>
  <si>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</si>
  <si>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</si>
  <si>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</si>
  <si>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</si>
  <si>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</si>
  <si>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</si>
  <si>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</si>
  <si>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</si>
  <si>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</si>
  <si>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</si>
  <si>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</si>
  <si>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</si>
  <si>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</si>
  <si>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</si>
  <si>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</si>
  <si>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</si>
  <si>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</si>
  <si>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</si>
  <si>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</si>
  <si>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</si>
  <si>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</si>
  <si>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</si>
  <si>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</si>
  <si>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</si>
  <si>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</si>
  <si>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</si>
  <si>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</si>
  <si>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</si>
  <si>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</si>
  <si>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</si>
  <si>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</si>
  <si>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</si>
  <si>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</si>
  <si>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</si>
  <si>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</si>
  <si>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</si>
  <si>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</si>
  <si>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</si>
  <si>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</si>
  <si>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</si>
  <si>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</si>
  <si>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</si>
  <si>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</si>
  <si>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</si>
  <si>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</si>
  <si>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</si>
  <si>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</si>
  <si>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</si>
  <si>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</si>
  <si>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</si>
  <si>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</si>
  <si>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</si>
  <si>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</si>
  <si>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</si>
  <si>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</si>
  <si>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</si>
  <si>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</si>
  <si>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</si>
  <si>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</si>
  <si>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</si>
  <si>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</si>
  <si>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</si>
  <si>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</si>
  <si>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</si>
  <si>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</si>
  <si>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</si>
  <si>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</si>
  <si>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</si>
  <si>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</si>
  <si>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</si>
  <si>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</si>
  <si>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</si>
  <si>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</si>
  <si>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</si>
  <si>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</si>
  <si>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</si>
  <si>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</si>
  <si>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</si>
  <si>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</si>
  <si>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</si>
  <si>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</si>
  <si>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</si>
  <si>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</si>
  <si>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</si>
  <si>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</si>
  <si>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</si>
  <si>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</si>
  <si>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</si>
  <si>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</si>
  <si>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</si>
  <si>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</si>
  <si>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</si>
  <si>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</si>
  <si>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</si>
  <si>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</si>
  <si>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</si>
  <si>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</si>
  <si>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</si>
  <si>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</si>
  <si>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</si>
  <si>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</si>
  <si>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</si>
  <si>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</si>
  <si>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</si>
  <si>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</si>
  <si>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</si>
  <si>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</si>
  <si>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</si>
  <si>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</si>
  <si>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</si>
  <si>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</si>
  <si>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</si>
  <si>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</si>
  <si>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</si>
  <si>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</si>
  <si>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</si>
  <si>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</si>
  <si>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</si>
  <si>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</si>
  <si>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</si>
  <si>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</si>
  <si>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</si>
  <si>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</si>
  <si>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</si>
  <si>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</si>
  <si>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</si>
  <si>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</si>
  <si>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</si>
  <si>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</si>
  <si>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</si>
  <si>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</si>
  <si>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</si>
  <si>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</si>
  <si>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</si>
  <si>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</si>
  <si>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</si>
  <si>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</si>
  <si>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</si>
  <si>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</si>
  <si>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</si>
  <si>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</si>
  <si>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</si>
  <si>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</si>
  <si>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</si>
  <si>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</si>
  <si>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</si>
  <si>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</si>
  <si>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</si>
  <si>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</si>
  <si>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</si>
  <si>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</si>
  <si>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</si>
  <si>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</si>
  <si>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</si>
  <si>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</si>
  <si>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</si>
  <si>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</si>
  <si>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</si>
  <si>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</si>
  <si>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</si>
  <si>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</si>
  <si>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</si>
  <si>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</si>
  <si>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</si>
  <si>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</si>
  <si>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</si>
  <si>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</si>
  <si>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</si>
  <si>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</si>
  <si>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</si>
  <si>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</si>
  <si>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</si>
  <si>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</si>
  <si>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</si>
  <si>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</si>
  <si>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</si>
  <si>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</si>
  <si>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</si>
  <si>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</si>
  <si>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</si>
  <si>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</si>
  <si>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</si>
  <si>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</si>
  <si>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</si>
  <si>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</si>
  <si>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</si>
  <si>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</si>
  <si>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</si>
  <si>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</si>
  <si>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</si>
  <si>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</si>
  <si>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</si>
  <si>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</si>
  <si>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</si>
  <si>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</si>
  <si>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</si>
  <si>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</si>
  <si>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</si>
  <si>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</si>
  <si>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</si>
  <si>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</si>
  <si>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</si>
  <si>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</si>
  <si>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</si>
  <si>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</si>
  <si>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</si>
  <si>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</si>
  <si>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</si>
  <si>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</si>
  <si>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</si>
  <si>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</si>
  <si>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</si>
  <si>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</si>
  <si>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</si>
  <si>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</si>
  <si>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</si>
  <si>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</si>
  <si>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</si>
  <si>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</si>
  <si>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</si>
  <si>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</si>
  <si>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</si>
  <si>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</si>
  <si>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</si>
  <si>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</si>
  <si>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</si>
  <si>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</si>
  <si>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</si>
  <si>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</si>
  <si>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</si>
  <si>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</si>
  <si>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</si>
  <si>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</si>
  <si>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</si>
  <si>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</si>
  <si>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</si>
  <si>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</si>
  <si>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</si>
  <si>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</si>
  <si>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</si>
  <si>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</si>
  <si>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</si>
  <si>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</si>
  <si>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</si>
  <si>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</si>
  <si>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</si>
  <si>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</si>
  <si>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</si>
  <si>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</si>
  <si>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</si>
  <si>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</si>
  <si>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</si>
  <si>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</si>
  <si>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</si>
  <si>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</si>
  <si>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</si>
  <si>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</si>
  <si>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</si>
  <si>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</si>
  <si>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</si>
  <si>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</si>
  <si>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</si>
  <si>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</si>
  <si>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</si>
  <si>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</si>
  <si>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</si>
  <si>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</si>
  <si>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</si>
  <si>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</si>
  <si>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</si>
  <si>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</si>
  <si>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</si>
  <si>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</si>
  <si>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</si>
  <si>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</si>
  <si>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</si>
  <si>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</si>
  <si>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</si>
  <si>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</si>
  <si>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</si>
  <si>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</si>
  <si>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</si>
  <si>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</si>
  <si>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</si>
  <si>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</si>
  <si>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</si>
  <si>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</si>
  <si>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</si>
  <si>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</si>
  <si>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</si>
  <si>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</si>
  <si>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</si>
  <si>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</si>
  <si>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</si>
  <si>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</si>
  <si>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</si>
  <si>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</si>
  <si>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</si>
  <si>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</si>
  <si>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</si>
  <si>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</si>
  <si>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</si>
  <si>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</si>
  <si>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</si>
  <si>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</si>
  <si>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</si>
  <si>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</si>
  <si>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</si>
  <si>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</si>
  <si>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</si>
  <si>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</si>
  <si>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</si>
  <si>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</si>
  <si>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</si>
  <si>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</si>
  <si>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</si>
  <si>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</si>
  <si>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</si>
  <si>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</si>
  <si>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</si>
  <si>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</si>
  <si>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</si>
  <si>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</si>
  <si>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</si>
  <si>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</si>
  <si>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</si>
  <si>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</si>
  <si>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</si>
  <si>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</si>
  <si>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</si>
  <si>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</si>
  <si>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</si>
  <si>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</si>
  <si>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</si>
  <si>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</si>
  <si>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</si>
  <si>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</si>
  <si>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</si>
  <si>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</si>
  <si>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</si>
  <si>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</si>
  <si>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</si>
  <si>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</si>
  <si>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</si>
  <si>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</si>
  <si>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</si>
  <si>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</si>
  <si>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</si>
  <si>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</si>
  <si>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</si>
  <si>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</si>
  <si>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</si>
  <si>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</si>
  <si>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</si>
  <si>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</si>
  <si>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</si>
  <si>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</si>
  <si>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</si>
  <si>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</si>
  <si>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</si>
  <si>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</si>
  <si>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</si>
  <si>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</si>
  <si>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</si>
  <si>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</si>
  <si>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</si>
  <si>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</si>
  <si>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</si>
  <si>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</si>
  <si>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</si>
  <si>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</si>
  <si>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</si>
  <si>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</si>
  <si>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</si>
  <si>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</si>
  <si>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</si>
  <si>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</si>
  <si>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</si>
  <si>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</si>
  <si>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</si>
  <si>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</si>
  <si>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</si>
  <si>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</si>
  <si>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</si>
  <si>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</si>
  <si>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</si>
  <si>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</si>
  <si>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</si>
  <si>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</si>
  <si>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</si>
  <si>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</si>
  <si>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</si>
  <si>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</si>
  <si>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</si>
  <si>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</si>
  <si>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</si>
  <si>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</si>
  <si>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</si>
  <si>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</si>
  <si>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</si>
  <si>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</si>
  <si>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</si>
  <si>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</si>
  <si>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</si>
  <si>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</si>
  <si>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</si>
  <si>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</si>
  <si>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</si>
  <si>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</si>
  <si>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</si>
  <si>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</si>
  <si>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</si>
  <si>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</si>
  <si>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</si>
  <si>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</si>
  <si>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</si>
  <si>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</si>
  <si>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</si>
  <si>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</si>
  <si>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</si>
  <si>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</si>
  <si>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</si>
  <si>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</si>
  <si>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</si>
  <si>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</si>
  <si>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</si>
  <si>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</si>
  <si>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</si>
  <si>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</si>
  <si>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</si>
  <si>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</si>
  <si>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</si>
  <si>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</si>
  <si>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</si>
  <si>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</si>
  <si>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</si>
  <si>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</si>
  <si>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</si>
  <si>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</si>
  <si>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</si>
  <si>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</si>
  <si>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</si>
  <si>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</si>
  <si>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</si>
  <si>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</si>
  <si>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</si>
  <si>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</si>
  <si>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</si>
  <si>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</si>
  <si>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</si>
  <si>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</si>
  <si>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</si>
  <si>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</si>
  <si>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</si>
  <si>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</si>
  <si>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</si>
  <si>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</si>
  <si>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</si>
  <si>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</si>
  <si>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</si>
  <si>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</si>
  <si>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</si>
  <si>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</si>
  <si>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</si>
  <si>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</si>
  <si>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</si>
  <si>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</si>
  <si>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</si>
  <si>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</si>
  <si>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</si>
  <si>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</si>
  <si>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</si>
  <si>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</si>
  <si>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</si>
  <si>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</si>
  <si>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</si>
  <si>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</si>
  <si>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</si>
  <si>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</si>
  <si>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</si>
  <si>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</si>
  <si>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</si>
  <si>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</si>
  <si>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</si>
  <si>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</si>
  <si>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</si>
  <si>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</si>
  <si>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</si>
  <si>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</si>
  <si>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</si>
  <si>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</si>
  <si>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</si>
  <si>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</si>
  <si>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</si>
  <si>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</si>
  <si>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</si>
  <si>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</si>
  <si>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</si>
  <si>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</si>
  <si>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</si>
  <si>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</si>
  <si>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</si>
  <si>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</si>
  <si>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</si>
  <si>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</si>
  <si>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</si>
  <si>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</si>
  <si>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</si>
  <si>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</si>
  <si>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</si>
  <si>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</si>
  <si>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</si>
  <si>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</si>
  <si>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</si>
  <si>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</si>
  <si>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</si>
  <si>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</si>
  <si>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</si>
  <si>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</si>
  <si>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</si>
  <si>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</si>
  <si>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</si>
  <si>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</si>
  <si>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</si>
  <si>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</si>
  <si>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</si>
  <si>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</si>
  <si>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</si>
  <si>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</si>
  <si>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</si>
  <si>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</si>
  <si>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</si>
  <si>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</si>
  <si>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</si>
  <si>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</si>
  <si>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</si>
  <si>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</si>
  <si>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</si>
  <si>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</si>
  <si>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</si>
  <si>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</si>
  <si>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</si>
  <si>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</si>
  <si>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</si>
  <si>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</si>
  <si>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</si>
  <si>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</si>
  <si>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</si>
  <si>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</si>
  <si>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</si>
  <si>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</si>
  <si>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</si>
  <si>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</si>
  <si>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</si>
  <si>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</si>
  <si>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</si>
  <si>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</si>
  <si>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</si>
  <si>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</si>
  <si>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</si>
  <si>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</si>
  <si>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</si>
  <si>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</si>
  <si>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</si>
  <si>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</si>
  <si>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</si>
  <si>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</si>
  <si>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</si>
  <si>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</si>
  <si>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</si>
  <si>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</si>
  <si>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</si>
  <si>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</si>
  <si>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</si>
  <si>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</si>
  <si>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</si>
  <si>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</si>
  <si>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</si>
  <si>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</si>
  <si>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</si>
  <si>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</si>
  <si>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</si>
  <si>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</si>
  <si>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</si>
  <si>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</si>
  <si>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</si>
  <si>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</si>
  <si>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</si>
  <si>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</si>
  <si>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</si>
  <si>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</si>
  <si>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</si>
  <si>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</si>
  <si>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</si>
  <si>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</si>
  <si>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</si>
  <si>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</si>
  <si>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</si>
  <si>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</si>
  <si>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</si>
  <si>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</si>
  <si>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</si>
  <si>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</si>
  <si>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</si>
  <si>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</si>
  <si>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</si>
  <si>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</si>
  <si>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</si>
  <si>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</si>
  <si>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</si>
  <si>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</si>
  <si>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</si>
  <si>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</si>
  <si>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</si>
  <si>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</si>
  <si>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</si>
  <si>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</si>
  <si>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</si>
  <si>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</si>
  <si>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</si>
  <si>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</si>
  <si>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</si>
  <si>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</si>
  <si>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</si>
  <si>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</si>
  <si>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</si>
  <si>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</si>
  <si>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</si>
  <si>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</si>
  <si>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</si>
  <si>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</si>
  <si>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</si>
  <si>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</si>
  <si>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</si>
  <si>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</si>
  <si>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</si>
  <si>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</si>
  <si>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</si>
  <si>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</si>
  <si>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</si>
  <si>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</si>
  <si>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</si>
  <si>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</si>
  <si>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</si>
  <si>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</si>
  <si>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</si>
  <si>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</si>
  <si>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</si>
  <si>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</si>
  <si>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</si>
  <si>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</si>
  <si>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</si>
  <si>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</si>
  <si>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</si>
  <si>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</si>
  <si>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</si>
  <si>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</si>
  <si>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</si>
  <si>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</si>
  <si>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</si>
  <si>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</si>
  <si>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</si>
  <si>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</si>
  <si>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</si>
  <si>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</si>
  <si>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</si>
  <si>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</si>
  <si>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</si>
  <si>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</si>
  <si>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</si>
  <si>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</si>
  <si>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</si>
  <si>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</si>
  <si>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</si>
  <si>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</si>
  <si>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</si>
  <si>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</si>
  <si>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</si>
  <si>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</si>
  <si>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</si>
  <si>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</si>
  <si>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</si>
  <si>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</si>
  <si>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</si>
  <si>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</si>
  <si>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</si>
  <si>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</si>
  <si>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</si>
  <si>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</si>
  <si>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</si>
  <si>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</si>
  <si>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</si>
  <si>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</si>
  <si>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</si>
  <si>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</si>
  <si>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</si>
  <si>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</si>
  <si>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</si>
  <si>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</si>
  <si>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</si>
  <si>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</si>
  <si>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</si>
  <si>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</si>
  <si>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</si>
  <si>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</si>
  <si>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</si>
  <si>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</si>
  <si>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</si>
  <si>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</si>
  <si>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</si>
  <si>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</si>
  <si>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</si>
  <si>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</si>
  <si>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</si>
  <si>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</si>
  <si>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</si>
  <si>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</si>
  <si>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</si>
  <si>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</si>
  <si>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</si>
  <si>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</si>
  <si>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</si>
  <si>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</si>
  <si>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</si>
  <si>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</si>
  <si>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</si>
  <si>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</si>
  <si>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</si>
  <si>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</si>
  <si>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</si>
  <si>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</si>
  <si>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</si>
  <si>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</si>
  <si>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</si>
  <si>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</si>
  <si>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</si>
  <si>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</si>
  <si>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</si>
  <si>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</si>
  <si>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</si>
  <si>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</si>
  <si>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</si>
  <si>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</si>
  <si>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</si>
  <si>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</si>
  <si>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</si>
  <si>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</si>
  <si>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</si>
  <si>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</si>
  <si>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</si>
  <si>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</si>
  <si>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</si>
  <si>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</si>
  <si>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</si>
  <si>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</si>
  <si>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</si>
  <si>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</si>
  <si>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</si>
  <si>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</si>
  <si>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</si>
  <si>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</si>
  <si>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</si>
  <si>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</si>
  <si>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</si>
  <si>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</si>
  <si>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</si>
  <si>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</si>
  <si>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</si>
  <si>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</si>
  <si>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</si>
  <si>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</si>
  <si>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</si>
  <si>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</si>
  <si>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</si>
  <si>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</si>
  <si>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</si>
  <si>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</si>
  <si>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</si>
  <si>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</si>
  <si>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</si>
  <si>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</si>
  <si>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</si>
  <si>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</si>
  <si>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</si>
  <si>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</si>
  <si>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</si>
  <si>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</si>
  <si>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</si>
  <si>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</si>
  <si>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</si>
  <si>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</si>
  <si>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</si>
  <si>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</si>
  <si>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</si>
  <si>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</si>
  <si>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</si>
  <si>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</si>
  <si>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</si>
  <si>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</si>
  <si>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</si>
  <si>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</si>
  <si>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</si>
  <si>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</si>
  <si>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</si>
  <si>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</si>
  <si>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</si>
  <si>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</si>
  <si>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</si>
  <si>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</si>
  <si>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</si>
  <si>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</si>
  <si>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</si>
  <si>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</si>
  <si>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</si>
  <si>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</si>
  <si>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</si>
  <si>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</si>
  <si>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</si>
  <si>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</si>
  <si>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</si>
  <si>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</si>
  <si>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</si>
  <si>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</si>
  <si>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</si>
  <si>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</si>
  <si>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</si>
  <si>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</si>
  <si>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</si>
  <si>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</si>
  <si>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</si>
  <si>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</si>
  <si>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</si>
  <si>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</si>
  <si>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</si>
  <si>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</si>
  <si>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</si>
  <si>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</si>
  <si>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</si>
  <si>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</si>
  <si>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</si>
  <si>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</si>
  <si>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</si>
  <si>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</si>
  <si>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</si>
  <si>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</si>
  <si>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</si>
  <si>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</si>
  <si>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</si>
  <si>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</si>
  <si>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</si>
  <si>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</si>
  <si>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</si>
  <si>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</si>
  <si>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</si>
  <si>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</si>
  <si>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</si>
  <si>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</si>
  <si>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</si>
  <si>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</si>
  <si>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</si>
  <si>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</si>
  <si>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</si>
  <si>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</si>
  <si>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</si>
  <si>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</si>
  <si>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</si>
  <si>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</si>
  <si>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</si>
  <si>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</si>
  <si>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</si>
  <si>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</si>
  <si>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</si>
  <si>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</si>
  <si>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</si>
  <si>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</si>
  <si>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</si>
  <si>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</si>
  <si>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</si>
  <si>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</si>
  <si>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</si>
  <si>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</si>
  <si>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</si>
  <si>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</si>
  <si>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</si>
  <si>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</si>
  <si>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</si>
  <si>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</si>
  <si>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</si>
  <si>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</si>
  <si>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</si>
  <si>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</si>
  <si>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</si>
  <si>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</si>
  <si>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</si>
  <si>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</si>
  <si>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</si>
  <si>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</si>
  <si>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</si>
  <si>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</si>
  <si>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</si>
  <si>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</si>
  <si>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</si>
  <si>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</si>
  <si>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</si>
  <si>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</si>
  <si>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</si>
  <si>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</si>
  <si>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</si>
  <si>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</si>
  <si>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</si>
  <si>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</si>
  <si>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</si>
  <si>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</si>
  <si>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</si>
  <si>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</si>
  <si>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</si>
  <si>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</si>
  <si>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</si>
  <si>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</si>
  <si>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</si>
  <si>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</si>
  <si>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</si>
  <si>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</si>
  <si>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</si>
  <si>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</si>
  <si>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</si>
  <si>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</si>
  <si>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</si>
  <si>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</si>
  <si>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</si>
  <si>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</si>
  <si>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</si>
  <si>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</si>
  <si>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</si>
  <si>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</si>
  <si>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</si>
  <si>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</si>
  <si>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</si>
  <si>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</si>
  <si>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</si>
  <si>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</si>
  <si>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</si>
  <si>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</si>
  <si>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</si>
  <si>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</si>
  <si>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</si>
  <si>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</si>
  <si>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</si>
  <si>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</si>
  <si>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</si>
  <si>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</si>
  <si>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</si>
  <si>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</si>
  <si>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</si>
  <si>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</si>
  <si>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</si>
  <si>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</si>
  <si>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</si>
  <si>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</si>
  <si>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</si>
  <si>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</si>
  <si>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</si>
  <si>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</si>
  <si>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</si>
  <si>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</si>
  <si>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</si>
  <si>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</si>
  <si>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</si>
  <si>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</si>
  <si>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</si>
  <si>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</si>
  <si>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</si>
  <si>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</si>
  <si>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</si>
  <si>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</si>
  <si>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</si>
  <si>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</si>
  <si>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</si>
  <si>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</si>
  <si>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</si>
  <si>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</si>
  <si>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</si>
  <si>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</si>
  <si>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</si>
  <si>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</si>
  <si>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</si>
  <si>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</si>
  <si>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</si>
  <si>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</si>
  <si>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</si>
  <si>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</si>
  <si>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</si>
  <si>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</si>
  <si>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</si>
  <si>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</si>
  <si>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</si>
  <si>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</si>
  <si>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</si>
  <si>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</si>
  <si>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</si>
  <si>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</si>
  <si>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</si>
  <si>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</si>
  <si>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</si>
  <si>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</si>
  <si>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</si>
  <si>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</si>
  <si>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</si>
  <si>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</si>
  <si>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</si>
  <si>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</si>
  <si>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</si>
  <si>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</si>
  <si>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</si>
  <si>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</si>
  <si>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</si>
  <si>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</si>
  <si>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</si>
  <si>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</si>
  <si>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</si>
  <si>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</si>
  <si>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</si>
  <si>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</si>
  <si>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</si>
  <si>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</si>
  <si>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</si>
  <si>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</si>
  <si>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</si>
  <si>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</si>
  <si>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</si>
  <si>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</si>
  <si>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</si>
  <si>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</si>
  <si>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</si>
  <si>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</si>
  <si>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</si>
  <si>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</si>
  <si>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</si>
  <si>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</si>
  <si>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</si>
  <si>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</si>
  <si>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</si>
  <si>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</si>
  <si>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</si>
  <si>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</si>
  <si>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</si>
  <si>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</si>
  <si>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</si>
  <si>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</si>
  <si>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</si>
  <si>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</si>
  <si>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</si>
  <si>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</si>
  <si>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</si>
  <si>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</si>
  <si>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</si>
  <si>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</si>
  <si>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</si>
  <si>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</si>
  <si>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</si>
  <si>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</si>
  <si>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</si>
  <si>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</si>
  <si>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</si>
  <si>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</si>
  <si>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</si>
  <si>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</si>
  <si>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</si>
  <si>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</si>
  <si>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</si>
  <si>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</si>
  <si>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</si>
  <si>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</si>
  <si>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</si>
  <si>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</si>
  <si>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</si>
  <si>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</si>
  <si>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</si>
  <si>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</si>
  <si>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</si>
  <si>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</si>
  <si>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</si>
  <si>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</si>
  <si>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</si>
  <si>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</si>
  <si>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</si>
  <si>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</si>
  <si>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</si>
  <si>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</si>
  <si>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</si>
  <si>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</si>
  <si>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</si>
  <si>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</si>
  <si>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</si>
  <si>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</si>
  <si>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</si>
  <si>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</si>
  <si>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</si>
  <si>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</si>
  <si>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</si>
  <si>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</si>
  <si>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</si>
  <si>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</si>
  <si>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</si>
  <si>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</si>
  <si>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</si>
  <si>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</si>
  <si>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</si>
  <si>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</si>
  <si>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</si>
  <si>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</si>
  <si>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</si>
  <si>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</si>
  <si>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</si>
  <si>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</si>
  <si>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</si>
  <si>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</si>
  <si>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</si>
  <si>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</si>
  <si>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</si>
  <si>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</si>
  <si>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</si>
  <si>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</si>
  <si>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</si>
  <si>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</si>
  <si>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</si>
  <si>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</si>
  <si>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</si>
  <si>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</si>
  <si>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</si>
  <si>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</si>
  <si>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</si>
  <si>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</si>
  <si>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</si>
  <si>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</si>
  <si>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</si>
  <si>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</si>
  <si>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</si>
  <si>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</si>
  <si>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</si>
  <si>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</si>
  <si>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</si>
  <si>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</si>
  <si>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</si>
  <si>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</si>
  <si>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</si>
  <si>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</si>
  <si>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</si>
  <si>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</si>
  <si>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</si>
  <si>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</si>
  <si>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</si>
  <si>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</si>
  <si>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</si>
  <si>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</si>
  <si>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</si>
  <si>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</si>
  <si>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</si>
  <si>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</si>
  <si>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</si>
  <si>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</si>
  <si>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</si>
  <si>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</si>
  <si>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</si>
  <si>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</si>
  <si>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</si>
  <si>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</si>
  <si>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</si>
  <si>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</si>
  <si>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</si>
  <si>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</si>
  <si>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</si>
  <si>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</si>
  <si>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</si>
  <si>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</si>
  <si>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</si>
  <si>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</si>
  <si>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</si>
  <si>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</si>
  <si>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</si>
  <si>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</si>
  <si>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</si>
  <si>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</si>
  <si>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</si>
  <si>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</si>
  <si>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</si>
  <si>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</si>
  <si>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</si>
  <si>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</si>
  <si>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</si>
  <si>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</si>
  <si>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</si>
  <si>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</si>
  <si>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</si>
  <si>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</si>
  <si>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</si>
  <si>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</si>
  <si>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</si>
  <si>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</si>
  <si>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</si>
  <si>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</si>
  <si>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</si>
  <si>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</si>
  <si>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</si>
  <si>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</si>
  <si>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</si>
  <si>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</si>
  <si>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</si>
  <si>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</si>
  <si>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</si>
  <si>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</si>
  <si>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</si>
  <si>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</si>
  <si>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</si>
  <si>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</si>
  <si>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</si>
  <si>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</si>
  <si>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</si>
  <si>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</si>
  <si>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</si>
  <si>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</si>
  <si>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</si>
  <si>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</si>
  <si>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</si>
  <si>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</si>
  <si>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</si>
  <si>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</si>
  <si>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</si>
  <si>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</si>
  <si>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</si>
  <si>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</si>
  <si>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</si>
  <si>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</si>
  <si>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</si>
  <si>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</si>
  <si>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</si>
  <si>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</si>
  <si>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</si>
  <si>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</si>
  <si>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</si>
  <si>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</si>
  <si>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</si>
  <si>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</si>
  <si>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</si>
  <si>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</si>
  <si>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</si>
  <si>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</si>
  <si>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</si>
  <si>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</si>
  <si>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</si>
  <si>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</si>
  <si>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</si>
  <si>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</si>
  <si>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</si>
  <si>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</si>
  <si>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</si>
  <si>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</si>
  <si>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</si>
  <si>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</si>
  <si>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</si>
  <si>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</si>
  <si>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</si>
  <si>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</si>
  <si>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</si>
  <si>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</si>
  <si>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</si>
  <si>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</si>
  <si>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</si>
  <si>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</si>
  <si>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</si>
  <si>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</si>
  <si>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</si>
  <si>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</si>
  <si>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</si>
  <si>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</si>
  <si>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</si>
  <si>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</si>
  <si>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</si>
  <si>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</si>
  <si>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</si>
  <si>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</si>
  <si>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</si>
  <si>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</si>
  <si>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</si>
  <si>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</si>
  <si>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</si>
  <si>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</si>
  <si>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</si>
  <si>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</si>
  <si>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</si>
  <si>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</si>
  <si>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</si>
  <si>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</si>
  <si>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</si>
  <si>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</si>
  <si>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</si>
  <si>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</si>
  <si>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</si>
  <si>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</si>
  <si>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</si>
  <si>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</si>
  <si>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</si>
  <si>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</si>
  <si>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</si>
  <si>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</si>
  <si>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</si>
  <si>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</si>
  <si>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</si>
  <si>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</si>
  <si>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</si>
  <si>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</si>
  <si>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</si>
  <si>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</si>
  <si>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</si>
  <si>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</si>
  <si>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</si>
  <si>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</si>
  <si>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</si>
  <si>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</si>
  <si>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</si>
  <si>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</si>
  <si>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</si>
  <si>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</si>
  <si>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</si>
  <si>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</si>
  <si>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</si>
  <si>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</si>
  <si>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</si>
  <si>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</si>
  <si>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</si>
  <si>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</si>
  <si>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</si>
  <si>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</si>
  <si>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</si>
  <si>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</si>
  <si>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</si>
  <si>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</si>
  <si>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</si>
  <si>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</si>
  <si>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</si>
  <si>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</si>
  <si>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</si>
  <si>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</si>
  <si>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</si>
  <si>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</si>
  <si>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</si>
  <si>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</si>
  <si>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</si>
  <si>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</si>
  <si>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</si>
  <si>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</si>
  <si>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</si>
  <si>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</si>
  <si>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</si>
  <si>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</si>
  <si>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</si>
  <si>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</si>
  <si>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</si>
  <si>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</si>
  <si>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</si>
  <si>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</si>
  <si>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</si>
  <si>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</si>
  <si>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</si>
  <si>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</si>
  <si>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</si>
  <si>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</si>
  <si>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</si>
  <si>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</si>
  <si>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</si>
  <si>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</si>
  <si>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</si>
  <si>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</si>
  <si>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</si>
  <si>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</si>
  <si>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</si>
  <si>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</si>
  <si>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</si>
  <si>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</si>
  <si>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</si>
  <si>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</si>
  <si>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</si>
  <si>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</si>
  <si>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</si>
  <si>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</si>
  <si>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</si>
  <si>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</si>
  <si>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</si>
  <si>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</si>
  <si>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</si>
  <si>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</si>
  <si>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</si>
  <si>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</si>
  <si>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</si>
  <si>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</si>
  <si>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</si>
  <si>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</si>
  <si>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</si>
  <si>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</si>
  <si>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</si>
  <si>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</si>
  <si>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</si>
  <si>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</si>
  <si>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</si>
  <si>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</si>
  <si>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</si>
  <si>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</si>
  <si>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</si>
  <si>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</si>
  <si>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</si>
  <si>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</si>
  <si>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</si>
  <si>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</si>
  <si>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</si>
  <si>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</si>
  <si>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</si>
  <si>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</si>
  <si>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</si>
  <si>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</si>
  <si>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</si>
  <si>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</si>
  <si>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</si>
  <si>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</si>
  <si>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</si>
  <si>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</si>
  <si>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</si>
  <si>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</si>
  <si>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</si>
  <si>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</si>
  <si>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</si>
  <si>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</si>
  <si>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</si>
  <si>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</si>
  <si>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</si>
  <si>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</si>
  <si>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</si>
  <si>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</si>
  <si>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</si>
  <si>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</si>
  <si>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</si>
  <si>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</si>
  <si>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</si>
  <si>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</si>
  <si>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</si>
  <si>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</si>
  <si>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</si>
  <si>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</si>
  <si>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</si>
  <si>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</si>
  <si>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</si>
  <si>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</si>
  <si>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</si>
  <si>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</si>
  <si>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</si>
  <si>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</si>
  <si>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</si>
  <si>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</si>
  <si>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</si>
  <si>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</si>
  <si>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</si>
  <si>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</si>
  <si>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</si>
  <si>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</si>
  <si>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</si>
  <si>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</si>
  <si>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</si>
  <si>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</si>
  <si>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</si>
  <si>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</si>
  <si>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</si>
  <si>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</si>
  <si>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</si>
  <si>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</si>
  <si>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</si>
  <si>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</si>
  <si>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</si>
  <si>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</si>
  <si>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</si>
  <si>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</si>
  <si>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</si>
  <si>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</si>
  <si>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</si>
  <si>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</si>
  <si>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</si>
  <si>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</si>
  <si>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</si>
  <si>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</si>
  <si>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</si>
  <si>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</si>
  <si>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</si>
  <si>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</si>
  <si>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</si>
  <si>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</si>
  <si>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</si>
  <si>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</si>
  <si>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</si>
  <si>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</si>
  <si>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</si>
  <si>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</si>
  <si>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</si>
  <si>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</si>
  <si>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</si>
  <si>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</si>
  <si>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</si>
  <si>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</si>
  <si>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</si>
  <si>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</si>
  <si>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</si>
  <si>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</si>
  <si>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</si>
  <si>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</si>
  <si>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</si>
  <si>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</si>
  <si>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</si>
  <si>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</si>
  <si>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</si>
  <si>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</si>
  <si>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</si>
  <si>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</si>
  <si>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</si>
  <si>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</si>
  <si>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</si>
  <si>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</si>
  <si>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</si>
  <si>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</si>
  <si>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</si>
  <si>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</si>
  <si>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</si>
  <si>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</si>
  <si>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</si>
  <si>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</si>
  <si>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</si>
  <si>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</si>
  <si>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</si>
  <si>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</si>
  <si>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</si>
  <si>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</si>
  <si>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</si>
  <si>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</si>
  <si>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</si>
  <si>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</si>
  <si>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</si>
  <si>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</si>
  <si>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</si>
  <si>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</si>
  <si>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</si>
  <si>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</si>
  <si>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</si>
  <si>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</si>
  <si>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</si>
  <si>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</si>
  <si>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</si>
  <si>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</si>
  <si>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</si>
  <si>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</si>
  <si>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</si>
  <si>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</si>
  <si>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</si>
  <si>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</si>
  <si>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</si>
  <si>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</si>
  <si>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</si>
  <si>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</si>
  <si>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</si>
  <si>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</si>
  <si>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</si>
  <si>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</si>
  <si>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</si>
  <si>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</si>
  <si>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</si>
  <si>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</si>
  <si>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</si>
  <si>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</si>
  <si>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</si>
  <si>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</si>
  <si>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</si>
  <si>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</si>
  <si>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</si>
  <si>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</si>
  <si>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</si>
  <si>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</si>
  <si>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</si>
  <si>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</si>
  <si>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</si>
  <si>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</si>
  <si>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</si>
  <si>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</si>
  <si>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</si>
  <si>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</si>
  <si>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</si>
  <si>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</si>
  <si>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</si>
  <si>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</si>
  <si>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</si>
  <si>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</si>
  <si>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</si>
  <si>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</si>
  <si>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</si>
  <si>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</si>
  <si>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</si>
  <si>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</si>
  <si>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</si>
  <si>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</si>
  <si>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</si>
  <si>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</si>
  <si>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</si>
  <si>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</si>
  <si>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</si>
  <si>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</si>
  <si>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</si>
  <si>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</si>
  <si>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</si>
  <si>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</si>
  <si>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</si>
  <si>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</si>
  <si>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</si>
  <si>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</si>
  <si>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</si>
  <si>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</si>
  <si>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</si>
  <si>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</si>
  <si>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</si>
  <si>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</si>
  <si>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</si>
  <si>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</si>
  <si>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</si>
  <si>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</si>
  <si>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</si>
  <si>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</si>
  <si>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</si>
  <si>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</si>
  <si>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</si>
  <si>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</si>
  <si>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</si>
  <si>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</si>
  <si>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</si>
  <si>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</si>
  <si>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</si>
  <si>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</si>
  <si>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</si>
  <si>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</si>
  <si>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</si>
  <si>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</si>
  <si>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</si>
  <si>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</si>
  <si>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</si>
  <si>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</si>
  <si>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</si>
  <si>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</si>
  <si>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</si>
  <si>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</si>
  <si>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</si>
  <si>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</si>
  <si>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</si>
  <si>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</si>
  <si>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</si>
  <si>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</si>
  <si>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</si>
  <si>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</si>
  <si>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</si>
  <si>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</si>
  <si>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</si>
  <si>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</si>
  <si>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</si>
  <si>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</si>
  <si>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</si>
  <si>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</si>
  <si>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</si>
  <si>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</si>
  <si>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</si>
  <si>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</si>
  <si>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</si>
  <si>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</si>
  <si>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</si>
  <si>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</si>
  <si>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</si>
  <si>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</si>
  <si>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</si>
  <si>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</si>
  <si>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</si>
  <si>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</si>
  <si>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</si>
  <si>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</si>
  <si>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</si>
  <si>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</si>
  <si>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</si>
  <si>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</si>
  <si>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</si>
  <si>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</si>
  <si>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</si>
  <si>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</si>
  <si>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</si>
  <si>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</si>
  <si>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</si>
  <si>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</si>
  <si>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</si>
  <si>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</si>
  <si>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</si>
  <si>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</si>
  <si>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</si>
  <si>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</si>
  <si>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</si>
  <si>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</si>
  <si>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</si>
  <si>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</si>
  <si>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</si>
  <si>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</si>
  <si>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</si>
  <si>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</si>
  <si>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</si>
  <si>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</si>
  <si>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</si>
  <si>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</si>
  <si>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</si>
  <si>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</si>
  <si>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</si>
  <si>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</si>
  <si>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</si>
  <si>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</si>
  <si>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</si>
  <si>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</si>
  <si>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</si>
  <si>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</si>
  <si>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</si>
  <si>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</si>
  <si>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</si>
  <si>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</si>
  <si>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</si>
  <si>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</si>
  <si>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</si>
  <si>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</si>
  <si>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</si>
  <si>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</si>
  <si>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</si>
  <si>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</si>
  <si>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</si>
  <si>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</si>
  <si>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</si>
  <si>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</si>
  <si>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</si>
  <si>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</si>
  <si>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</si>
  <si>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</si>
  <si>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</si>
  <si>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</si>
  <si>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</si>
  <si>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</si>
  <si>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</si>
  <si>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</si>
  <si>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</si>
  <si>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</si>
  <si>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</si>
  <si>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</si>
  <si>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</si>
  <si>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</si>
  <si>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</si>
  <si>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</si>
  <si>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</si>
  <si>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</si>
  <si>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</si>
  <si>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</si>
  <si>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</si>
  <si>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</si>
  <si>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</si>
  <si>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</si>
  <si>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</si>
  <si>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</si>
  <si>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</si>
  <si>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</si>
  <si>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</si>
  <si>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</si>
  <si>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</si>
  <si>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</si>
  <si>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</si>
  <si>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</si>
  <si>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</si>
  <si>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</si>
  <si>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</si>
  <si>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</si>
  <si>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</si>
  <si>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</si>
  <si>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</si>
  <si>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</si>
  <si>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</si>
  <si>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</si>
  <si>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</si>
  <si>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</si>
  <si>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</si>
  <si>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</si>
  <si>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</si>
  <si>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</si>
  <si>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</si>
  <si>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</si>
  <si>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</si>
  <si>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</si>
  <si>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</si>
  <si>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</si>
  <si>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</si>
  <si>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</si>
  <si>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</si>
  <si>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</si>
  <si>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</si>
  <si>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</si>
  <si>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</si>
  <si>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</si>
  <si>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</si>
  <si>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</si>
  <si>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</si>
  <si>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</si>
  <si>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</si>
  <si>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</si>
  <si>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</si>
  <si>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</si>
  <si>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</si>
  <si>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</si>
  <si>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</si>
  <si>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</si>
  <si>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</si>
  <si>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</si>
  <si>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</si>
  <si>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</si>
  <si>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</si>
  <si>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</si>
  <si>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</si>
  <si>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</si>
  <si>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</si>
  <si>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</si>
  <si>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</si>
  <si>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</si>
  <si>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</si>
  <si>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</si>
  <si>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</si>
  <si>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</si>
  <si>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</si>
  <si>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</si>
  <si>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</si>
  <si>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</si>
  <si>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</si>
  <si>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</si>
  <si>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</si>
  <si>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</si>
  <si>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</si>
  <si>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</si>
  <si>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</si>
  <si>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</si>
  <si>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</si>
  <si>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</si>
  <si>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</si>
  <si>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</si>
  <si>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</si>
  <si>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</si>
  <si>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</si>
  <si>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</si>
  <si>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</si>
  <si>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</si>
  <si>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</si>
  <si>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</si>
  <si>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</si>
  <si>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</si>
  <si>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</si>
  <si>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</si>
  <si>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</si>
  <si>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</si>
  <si>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</si>
  <si>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</si>
  <si>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</si>
  <si>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</si>
  <si>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</si>
  <si>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</si>
  <si>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</si>
  <si>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</si>
  <si>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</si>
  <si>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</si>
  <si>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</si>
  <si>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</si>
  <si>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</si>
  <si>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</si>
  <si>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</si>
  <si>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</si>
  <si>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</si>
  <si>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</si>
  <si>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</si>
  <si>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</si>
  <si>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</si>
  <si>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</si>
  <si>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</si>
  <si>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</si>
  <si>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</si>
  <si>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</si>
  <si>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</si>
  <si>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</si>
  <si>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</si>
  <si>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</si>
  <si>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</si>
  <si>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</si>
  <si>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</si>
  <si>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</si>
  <si>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</si>
  <si>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</si>
  <si>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</si>
  <si>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</si>
  <si>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</si>
  <si>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</si>
  <si>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</si>
  <si>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</si>
  <si>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</si>
  <si>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</si>
  <si>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</si>
  <si>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</si>
  <si>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</si>
  <si>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</si>
  <si>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</si>
  <si>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</si>
  <si>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</si>
  <si>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</si>
  <si>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</si>
  <si>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</si>
  <si>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</si>
  <si>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</si>
  <si>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</si>
  <si>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</si>
  <si>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</si>
  <si>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</si>
  <si>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</si>
  <si>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</si>
  <si>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</si>
  <si>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</si>
  <si>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</si>
  <si>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</si>
  <si>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</si>
  <si>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</si>
  <si>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</si>
  <si>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</si>
  <si>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</si>
  <si>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</si>
  <si>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</si>
  <si>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</si>
  <si>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</si>
  <si>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</si>
  <si>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</si>
  <si>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</si>
  <si>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</si>
  <si>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</si>
  <si>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</si>
  <si>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</si>
  <si>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</si>
  <si>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</si>
  <si>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</si>
  <si>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</si>
  <si>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</si>
  <si>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</si>
  <si>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</si>
  <si>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</si>
  <si>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</si>
  <si>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</si>
  <si>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</si>
  <si>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</si>
  <si>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</si>
  <si>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</si>
  <si>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</si>
  <si>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</si>
  <si>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</si>
  <si>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</si>
  <si>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</si>
  <si>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</si>
  <si>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</si>
  <si>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</si>
  <si>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</si>
  <si>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</si>
  <si>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</si>
  <si>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</si>
  <si>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</si>
  <si>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</si>
  <si>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</si>
  <si>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</si>
  <si>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</si>
  <si>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</si>
  <si>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</si>
  <si>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</si>
  <si>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</si>
  <si>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</si>
  <si>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</si>
  <si>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</si>
  <si>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</si>
  <si>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</si>
  <si>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</si>
  <si>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</si>
  <si>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</si>
  <si>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</si>
  <si>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</si>
  <si>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</si>
  <si>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</si>
  <si>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</si>
  <si>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</si>
  <si>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</si>
  <si>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</si>
  <si>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</si>
  <si>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</si>
  <si>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</si>
  <si>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</si>
  <si>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</si>
  <si>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</si>
  <si>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</si>
  <si>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</si>
  <si>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</si>
  <si>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</si>
  <si>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</si>
  <si>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</si>
  <si>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</si>
  <si>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</si>
  <si>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</si>
  <si>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</si>
  <si>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</si>
  <si>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</si>
  <si>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</si>
  <si>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</si>
  <si>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</si>
  <si>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</si>
  <si>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</si>
  <si>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</si>
  <si>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</si>
  <si>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</si>
  <si>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</si>
  <si>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</si>
  <si>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</si>
  <si>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</si>
  <si>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</si>
  <si>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</si>
  <si>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</si>
  <si>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</si>
  <si>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</si>
  <si>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</si>
  <si>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</si>
  <si>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</si>
  <si>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</si>
  <si>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</si>
  <si>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</si>
  <si>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</si>
  <si>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</si>
  <si>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</si>
  <si>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</si>
  <si>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</si>
  <si>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</si>
  <si>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</si>
  <si>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</si>
  <si>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</si>
  <si>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</si>
  <si>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</si>
  <si>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</si>
  <si>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</si>
  <si>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</si>
  <si>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</si>
  <si>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</si>
  <si>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</si>
  <si>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</si>
  <si>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</si>
  <si>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</si>
  <si>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</si>
  <si>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</si>
  <si>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</si>
  <si>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</si>
  <si>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</si>
  <si>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</si>
  <si>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</si>
  <si>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</si>
  <si>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</si>
  <si>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</si>
  <si>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</si>
  <si>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</si>
  <si>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</si>
  <si>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</si>
  <si>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</si>
  <si>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</si>
  <si>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</si>
  <si>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</si>
  <si>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</si>
  <si>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</si>
  <si>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</si>
  <si>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</si>
  <si>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</si>
  <si>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</si>
  <si>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</si>
  <si>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</si>
  <si>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</si>
  <si>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</si>
  <si>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</si>
  <si>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</si>
  <si>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</si>
  <si>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</si>
  <si>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</si>
  <si>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</si>
  <si>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</si>
  <si>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</si>
  <si>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</si>
  <si>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</si>
  <si>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</si>
  <si>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</si>
  <si>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</si>
  <si>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</si>
  <si>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</si>
  <si>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</si>
  <si>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</si>
  <si>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</si>
  <si>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</si>
  <si>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</si>
  <si>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</si>
  <si>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</si>
  <si>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</si>
  <si>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</si>
  <si>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</si>
  <si>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</si>
  <si>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</si>
  <si>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</si>
  <si>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</si>
  <si>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</si>
  <si>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</si>
  <si>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</si>
  <si>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</si>
  <si>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</si>
  <si>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</si>
  <si>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</si>
  <si>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</si>
  <si>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</si>
  <si>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</si>
  <si>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</si>
  <si>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</si>
  <si>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</si>
  <si>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</si>
  <si>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</si>
  <si>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</si>
  <si>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</si>
  <si>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</si>
  <si>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</si>
  <si>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</si>
  <si>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</si>
  <si>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</si>
  <si>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</si>
  <si>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</si>
  <si>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</si>
  <si>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</si>
  <si>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</si>
  <si>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</si>
  <si>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</si>
  <si>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</si>
  <si>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</si>
  <si>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</si>
  <si>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</si>
  <si>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</si>
  <si>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</si>
  <si>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</si>
  <si>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</si>
  <si>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</si>
  <si>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</si>
  <si>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</si>
  <si>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</si>
  <si>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</si>
  <si>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</si>
  <si>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</si>
  <si>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</si>
  <si>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</si>
  <si>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</si>
  <si>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</si>
  <si>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</si>
  <si>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</si>
  <si>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</si>
  <si>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</si>
  <si>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</si>
  <si>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</si>
  <si>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</si>
  <si>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</si>
  <si>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</si>
  <si>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</si>
  <si>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</si>
  <si>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</si>
  <si>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</si>
  <si>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</si>
  <si>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</si>
  <si>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</si>
  <si>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</si>
  <si>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</si>
  <si>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</si>
  <si>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</si>
  <si>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</si>
  <si>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</si>
  <si>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</si>
  <si>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</si>
  <si>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</si>
  <si>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</si>
  <si>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</si>
  <si>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</si>
  <si>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</si>
  <si>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</si>
  <si>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</si>
  <si>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</si>
  <si>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</si>
  <si>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</si>
  <si>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</si>
  <si>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</si>
  <si>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</si>
  <si>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</si>
  <si>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</si>
  <si>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</si>
  <si>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</si>
  <si>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</si>
  <si>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</si>
  <si>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</si>
  <si>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</si>
  <si>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</si>
  <si>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</si>
  <si>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</si>
  <si>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</si>
  <si>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</si>
  <si>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</si>
  <si>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</si>
  <si>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</si>
  <si>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</si>
  <si>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</si>
  <si>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</si>
  <si>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</si>
  <si>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</si>
  <si>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</si>
  <si>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</si>
  <si>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</si>
  <si>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</si>
  <si>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</si>
  <si>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</si>
  <si>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</si>
  <si>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</si>
  <si>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</si>
  <si>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</si>
  <si>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</si>
  <si>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</si>
  <si>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</si>
  <si>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</si>
  <si>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</si>
  <si>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</si>
  <si>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</si>
  <si>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</si>
  <si>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</si>
  <si>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</si>
  <si>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</si>
  <si>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</si>
  <si>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</si>
  <si>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</si>
  <si>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</si>
  <si>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</si>
  <si>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</si>
  <si>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</si>
  <si>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</si>
  <si>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</si>
  <si>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</si>
  <si>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</si>
  <si>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</si>
  <si>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</si>
  <si>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</si>
  <si>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</si>
  <si>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</si>
  <si>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</si>
  <si>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</si>
  <si>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</si>
  <si>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</si>
  <si>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</si>
  <si>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</si>
  <si>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</si>
  <si>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</si>
  <si>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</si>
  <si>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</si>
  <si>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</si>
  <si>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</si>
  <si>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</si>
  <si>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</si>
  <si>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</si>
  <si>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</si>
  <si>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</si>
  <si>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</si>
  <si>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</si>
  <si>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</si>
  <si>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</si>
  <si>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</si>
  <si>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</si>
  <si>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</si>
  <si>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</si>
  <si>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</si>
  <si>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</si>
  <si>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</si>
  <si>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</si>
  <si>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</si>
  <si>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</si>
  <si>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</si>
  <si>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</si>
  <si>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</si>
  <si>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</si>
  <si>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</si>
  <si>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</si>
  <si>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</si>
  <si>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</si>
  <si>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</si>
  <si>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</si>
  <si>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</si>
  <si>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</si>
  <si>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</si>
  <si>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</si>
  <si>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</si>
  <si>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</si>
  <si>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</si>
  <si>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</si>
  <si>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</si>
  <si>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</si>
  <si>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</si>
  <si>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</si>
  <si>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</si>
  <si>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</si>
  <si>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</si>
  <si>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</si>
  <si>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</si>
  <si>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</si>
  <si>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</si>
  <si>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</si>
  <si>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</si>
  <si>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</si>
  <si>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</si>
  <si>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</si>
  <si>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</si>
  <si>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</si>
  <si>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</si>
  <si>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</si>
  <si>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</si>
  <si>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</si>
  <si>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</si>
  <si>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</si>
  <si>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</si>
  <si>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</si>
  <si>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</si>
  <si>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</si>
  <si>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</si>
  <si>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</si>
  <si>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</si>
  <si>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</si>
  <si>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</si>
  <si>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</si>
  <si>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</si>
  <si>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</si>
  <si>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</si>
  <si>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</si>
  <si>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</si>
  <si>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</si>
  <si>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</si>
  <si>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</si>
  <si>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</si>
  <si>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</si>
  <si>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</si>
  <si>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</si>
  <si>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</si>
  <si>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</si>
  <si>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</si>
  <si>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</si>
  <si>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</si>
  <si>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</si>
  <si>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</si>
  <si>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</si>
  <si>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</si>
  <si>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</si>
  <si>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</si>
  <si>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</si>
  <si>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</si>
  <si>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</si>
  <si>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</si>
  <si>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</si>
  <si>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</si>
  <si>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</si>
  <si>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</si>
  <si>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</si>
  <si>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</si>
  <si>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</si>
  <si>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</si>
  <si>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</si>
  <si>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</si>
  <si>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</si>
  <si>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</si>
  <si>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</si>
  <si>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</si>
  <si>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</si>
  <si>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</si>
  <si>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</si>
  <si>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</si>
  <si>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</si>
  <si>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</si>
  <si>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</si>
  <si>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</si>
  <si>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</si>
  <si>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</si>
  <si>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</si>
  <si>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</si>
  <si>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</si>
  <si>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</si>
  <si>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</si>
  <si>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</si>
  <si>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</si>
  <si>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</si>
  <si>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</si>
  <si>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</si>
  <si>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</si>
  <si>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</si>
  <si>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</si>
  <si>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</si>
  <si>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</si>
  <si>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</si>
  <si>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</si>
  <si>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</si>
  <si>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</si>
  <si>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</si>
  <si>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</si>
  <si>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</si>
  <si>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</si>
  <si>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</si>
  <si>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</si>
  <si>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</si>
  <si>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</si>
  <si>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</si>
  <si>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</si>
  <si>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</si>
  <si>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</si>
  <si>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</si>
  <si>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</si>
  <si>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</si>
  <si>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</si>
  <si>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</si>
  <si>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</si>
  <si>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</si>
  <si>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</si>
  <si>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</si>
  <si>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</si>
  <si>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</si>
  <si>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</si>
  <si>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</si>
  <si>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</si>
  <si>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</si>
  <si>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</si>
  <si>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</si>
  <si>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</si>
  <si>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</si>
  <si>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</si>
  <si>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</si>
  <si>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</si>
  <si>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</si>
  <si>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</si>
  <si>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</si>
  <si>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</si>
  <si>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</si>
  <si>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</si>
  <si>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</si>
  <si>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</si>
  <si>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</si>
  <si>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</si>
  <si>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</si>
  <si>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</si>
  <si>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</si>
  <si>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</si>
  <si>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</si>
  <si>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</si>
  <si>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</si>
  <si>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</si>
  <si>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</si>
  <si>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</si>
  <si>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</si>
  <si>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</si>
  <si>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</si>
  <si>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</si>
  <si>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</si>
  <si>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</si>
  <si>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</si>
  <si>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</si>
  <si>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</si>
  <si>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</si>
  <si>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</si>
  <si>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</si>
  <si>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</si>
  <si>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</si>
  <si>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</si>
  <si>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</si>
  <si>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</si>
  <si>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</si>
  <si>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</si>
  <si>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</si>
  <si>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</si>
  <si>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</si>
  <si>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</si>
  <si>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</si>
  <si>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</si>
  <si>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</si>
  <si>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</si>
  <si>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</si>
  <si>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</si>
  <si>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</si>
  <si>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</si>
  <si>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</si>
  <si>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</si>
  <si>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</si>
  <si>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</si>
  <si>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</si>
  <si>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</si>
  <si>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</si>
  <si>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</si>
  <si>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</si>
  <si>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</si>
  <si>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</si>
  <si>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</si>
  <si>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</si>
  <si>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</si>
  <si>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</si>
  <si>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</si>
  <si>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</si>
  <si>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</si>
  <si>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</si>
  <si>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</si>
  <si>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</si>
  <si>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</si>
  <si>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</si>
  <si>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</si>
  <si>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</si>
  <si>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</si>
  <si>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</si>
  <si>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</si>
  <si>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</si>
  <si>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</si>
  <si>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</si>
  <si>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</si>
  <si>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</si>
  <si>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</si>
  <si>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</si>
  <si>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</si>
  <si>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</si>
  <si>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</si>
  <si>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</si>
  <si>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</si>
  <si>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</si>
  <si>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</si>
  <si>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</si>
  <si>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</si>
  <si>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</si>
  <si>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</si>
  <si>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</si>
  <si>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</si>
  <si>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</si>
  <si>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</si>
  <si>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</si>
  <si>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</si>
  <si>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</si>
  <si>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</si>
  <si>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</si>
  <si>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</si>
  <si>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</si>
  <si>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</si>
  <si>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</si>
  <si>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</si>
  <si>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</si>
  <si>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</si>
  <si>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</si>
  <si>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</si>
  <si>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</si>
  <si>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</si>
  <si>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</si>
  <si>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</si>
  <si>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</si>
  <si>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</si>
  <si>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</si>
  <si>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</si>
  <si>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</si>
  <si>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</si>
  <si>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</si>
  <si>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</si>
  <si>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</si>
  <si>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</si>
  <si>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</si>
  <si>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</si>
  <si>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</si>
  <si>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</si>
  <si>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</si>
  <si>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</si>
  <si>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</si>
  <si>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</si>
  <si>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</si>
  <si>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</si>
  <si>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</si>
  <si>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</si>
  <si>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</si>
  <si>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</si>
  <si>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</si>
  <si>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</si>
  <si>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</si>
  <si>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</si>
  <si>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</si>
  <si>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</si>
  <si>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</si>
  <si>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</si>
  <si>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</si>
  <si>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</si>
  <si>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</si>
  <si>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</si>
  <si>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</si>
  <si>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</si>
  <si>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</si>
  <si>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</si>
  <si>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</si>
  <si>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</si>
  <si>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</si>
  <si>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</si>
  <si>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</si>
  <si>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</si>
  <si>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</si>
  <si>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</si>
  <si>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</si>
  <si>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</si>
  <si>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</si>
  <si>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</si>
  <si>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</si>
  <si>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</si>
  <si>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</si>
  <si>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</si>
  <si>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</si>
  <si>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</si>
  <si>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</si>
  <si>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</si>
  <si>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</si>
  <si>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</si>
  <si>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</si>
  <si>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</si>
  <si>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</si>
  <si>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</si>
  <si>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</si>
  <si>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</si>
  <si>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</si>
  <si>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</si>
  <si>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</si>
  <si>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</si>
  <si>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</si>
  <si>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</si>
  <si>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</si>
  <si>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</si>
  <si>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</si>
  <si>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</si>
  <si>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</si>
  <si>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</si>
  <si>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</si>
  <si>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</si>
  <si>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</si>
  <si>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</si>
  <si>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</si>
  <si>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</si>
  <si>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</si>
  <si>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</si>
  <si>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</si>
  <si>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</si>
  <si>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</si>
  <si>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</si>
  <si>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</si>
  <si>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</si>
  <si>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</si>
  <si>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</si>
  <si>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</si>
  <si>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</si>
  <si>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</si>
  <si>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</si>
  <si>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</si>
  <si>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</si>
  <si>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</si>
  <si>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</si>
  <si>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</si>
  <si>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</si>
  <si>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</si>
  <si>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</si>
  <si>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</si>
  <si>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</si>
  <si>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</si>
  <si>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</si>
  <si>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</si>
  <si>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</si>
  <si>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</si>
  <si>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</si>
  <si>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</si>
  <si>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</si>
  <si>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</si>
  <si>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</si>
  <si>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</si>
  <si>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</si>
  <si>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</si>
  <si>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</si>
  <si>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</si>
  <si>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</si>
  <si>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</si>
  <si>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</si>
  <si>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</si>
  <si>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</si>
  <si>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</si>
  <si>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</si>
  <si>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</si>
  <si>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</si>
  <si>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</si>
  <si>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</si>
  <si>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</si>
  <si>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</si>
  <si>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</si>
  <si>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</si>
  <si>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</si>
  <si>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</si>
  <si>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</si>
  <si>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</si>
  <si>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</si>
  <si>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</si>
  <si>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</si>
  <si>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</si>
  <si>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</si>
  <si>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</si>
  <si>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</si>
  <si>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</si>
  <si>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</si>
  <si>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</si>
  <si>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</si>
  <si>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</si>
  <si>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</si>
  <si>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</si>
  <si>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</si>
  <si>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</si>
  <si>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</si>
  <si>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</si>
  <si>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</si>
  <si>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</si>
  <si>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</si>
  <si>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</si>
  <si>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</si>
  <si>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</si>
  <si>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</si>
  <si>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</si>
  <si>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</si>
  <si>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</si>
  <si>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</si>
  <si>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</si>
  <si>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</si>
  <si>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</si>
  <si>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</si>
  <si>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</si>
  <si>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</si>
  <si>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</si>
  <si>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</si>
  <si>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</si>
  <si>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</si>
  <si>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</si>
  <si>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</si>
  <si>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</si>
  <si>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</si>
  <si>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</si>
  <si>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</si>
  <si>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</si>
  <si>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</si>
  <si>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</si>
  <si>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</si>
  <si>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</si>
  <si>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</si>
  <si>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</si>
  <si>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</si>
  <si>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</si>
  <si>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</si>
  <si>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</si>
  <si>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</si>
  <si>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</si>
  <si>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</si>
  <si>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</si>
  <si>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</si>
  <si>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</si>
  <si>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</si>
  <si>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</si>
  <si>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</si>
  <si>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</si>
  <si>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</si>
  <si>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</si>
  <si>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</si>
  <si>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</si>
  <si>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</si>
  <si>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</si>
  <si>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</si>
  <si>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</si>
  <si>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</si>
  <si>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</si>
  <si>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</si>
  <si>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</si>
  <si>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</si>
  <si>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</si>
  <si>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</si>
  <si>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</si>
  <si>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</si>
  <si>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</si>
  <si>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</si>
  <si>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</si>
  <si>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</si>
  <si>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</si>
  <si>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</si>
  <si>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</si>
  <si>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</si>
  <si>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</si>
  <si>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</si>
  <si>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</si>
  <si>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</si>
  <si>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</si>
  <si>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</si>
  <si>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</si>
  <si>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</si>
  <si>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</si>
  <si>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</si>
  <si>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</si>
  <si>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</si>
  <si>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</si>
  <si>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</si>
  <si>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</si>
  <si>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</si>
  <si>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</si>
  <si>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</si>
  <si>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</si>
  <si>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</si>
  <si>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</si>
  <si>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</si>
  <si>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</si>
  <si>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</si>
  <si>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</si>
  <si>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</si>
  <si>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</si>
  <si>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</si>
  <si>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</si>
  <si>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</si>
  <si>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</si>
  <si>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</si>
  <si>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</si>
  <si>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</si>
  <si>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</si>
  <si>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</si>
  <si>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</si>
  <si>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</si>
  <si>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</si>
  <si>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</si>
  <si>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</si>
  <si>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</si>
  <si>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</si>
  <si>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</si>
  <si>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</si>
  <si>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</si>
  <si>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</si>
  <si>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</si>
  <si>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</si>
  <si>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</si>
  <si>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</si>
  <si>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</si>
  <si>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</si>
  <si>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</si>
  <si>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</si>
  <si>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</si>
  <si>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</si>
  <si>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</si>
  <si>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</si>
  <si>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</si>
  <si>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</si>
  <si>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</si>
  <si>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</si>
  <si>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</si>
  <si>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</si>
  <si>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</si>
  <si>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</si>
  <si>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</si>
  <si>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</si>
  <si>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</si>
  <si>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</si>
  <si>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</si>
  <si>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</si>
  <si>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</si>
  <si>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</si>
  <si>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</si>
  <si>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</si>
  <si>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</si>
  <si>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</si>
  <si>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</si>
  <si>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</si>
  <si>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</si>
  <si>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</si>
  <si>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</si>
  <si>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</si>
  <si>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</si>
  <si>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</si>
  <si>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</si>
  <si>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</si>
  <si>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</si>
  <si>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</si>
  <si>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</si>
  <si>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</si>
  <si>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</si>
  <si>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</si>
  <si>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</si>
  <si>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</si>
  <si>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</si>
  <si>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</si>
  <si>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</si>
  <si>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</si>
  <si>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</si>
  <si>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</si>
  <si>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</si>
  <si>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</si>
  <si>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</si>
  <si>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</si>
  <si>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</si>
  <si>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</si>
  <si>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</si>
  <si>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</si>
  <si>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</si>
  <si>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</si>
  <si>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</si>
  <si>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</si>
  <si>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</si>
  <si>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</si>
  <si>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</si>
  <si>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</si>
  <si>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</si>
  <si>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</si>
  <si>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</si>
  <si>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</si>
  <si>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</si>
  <si>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</si>
  <si>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</si>
  <si>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</si>
  <si>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</si>
  <si>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</si>
  <si>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</si>
  <si>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</si>
  <si>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</si>
  <si>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</si>
  <si>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</si>
  <si>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</si>
  <si>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</si>
  <si>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</si>
  <si>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</si>
  <si>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</si>
  <si>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</si>
  <si>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</si>
  <si>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</si>
  <si>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</si>
  <si>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</si>
  <si>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</si>
  <si>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</si>
  <si>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</si>
  <si>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</si>
  <si>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</si>
  <si>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</si>
  <si>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</si>
  <si>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</si>
  <si>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</si>
  <si>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</si>
  <si>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</si>
  <si>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</si>
  <si>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</si>
  <si>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</si>
  <si>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</si>
  <si>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</si>
  <si>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</si>
  <si>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</si>
  <si>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</si>
  <si>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</si>
  <si>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</si>
  <si>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</si>
  <si>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</si>
  <si>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</si>
  <si>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</si>
  <si>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</si>
  <si>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</si>
  <si>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</si>
  <si>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</si>
  <si>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</si>
  <si>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</si>
  <si>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</si>
  <si>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</si>
  <si>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</si>
  <si>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</si>
  <si>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</si>
  <si>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</si>
  <si>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</si>
  <si>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</si>
  <si>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</si>
  <si>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</si>
  <si>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</si>
  <si>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</si>
  <si>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</si>
  <si>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</si>
  <si>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</si>
  <si>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</si>
  <si>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</si>
  <si>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</si>
  <si>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</si>
  <si>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</si>
  <si>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</si>
  <si>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</si>
  <si>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</si>
  <si>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</si>
  <si>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</si>
  <si>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</si>
  <si>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</si>
  <si>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</si>
  <si>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</si>
  <si>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</si>
  <si>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</si>
  <si>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</si>
  <si>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</si>
  <si>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</si>
  <si>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</si>
  <si>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</si>
  <si>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</si>
  <si>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</si>
  <si>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</si>
  <si>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</si>
  <si>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</si>
  <si>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</si>
  <si>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</si>
  <si>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</si>
  <si>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</si>
  <si>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</si>
  <si>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</si>
  <si>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</si>
  <si>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</si>
  <si>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</si>
  <si>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</si>
  <si>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</si>
  <si>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</si>
  <si>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</si>
  <si>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</si>
  <si>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</si>
  <si>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</si>
  <si>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</si>
  <si>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</si>
  <si>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</si>
  <si>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</si>
  <si>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</si>
  <si>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</si>
  <si>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</si>
  <si>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</si>
  <si>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</si>
  <si>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</si>
  <si>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</si>
  <si>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</si>
  <si>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</si>
  <si>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</si>
  <si>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</si>
  <si>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</si>
  <si>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</si>
  <si>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</si>
  <si>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</si>
  <si>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</si>
  <si>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</si>
  <si>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</si>
  <si>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</si>
  <si>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</si>
  <si>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</si>
  <si>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</si>
  <si>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</si>
  <si>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</si>
  <si>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</si>
  <si>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</si>
  <si>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</si>
  <si>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</si>
  <si>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</si>
  <si>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</si>
  <si>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</si>
  <si>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</si>
  <si>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</si>
  <si>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</si>
  <si>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</si>
  <si>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</si>
  <si>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</si>
  <si>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</si>
  <si>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</si>
  <si>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</si>
  <si>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</si>
  <si>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</si>
  <si>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</si>
  <si>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</si>
  <si>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</si>
  <si>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</si>
  <si>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</si>
  <si>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</si>
  <si>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</si>
  <si>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</si>
  <si>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</si>
  <si>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</si>
  <si>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</si>
  <si>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</si>
  <si>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</si>
  <si>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</si>
  <si>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</si>
  <si>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</si>
  <si>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</si>
  <si>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</si>
  <si>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</si>
  <si>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</si>
  <si>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</si>
  <si>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</si>
  <si>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</si>
  <si>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</si>
  <si>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</si>
  <si>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</si>
  <si>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</si>
  <si>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</si>
  <si>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</si>
  <si>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</si>
  <si>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</si>
  <si>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</si>
  <si>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</si>
  <si>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</si>
  <si>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</si>
  <si>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</si>
  <si>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</si>
  <si>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</si>
  <si>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</si>
  <si>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</si>
  <si>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</si>
  <si>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</si>
  <si>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</si>
  <si>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</si>
  <si>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</si>
  <si>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</si>
  <si>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</si>
  <si>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</si>
  <si>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</si>
  <si>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</si>
  <si>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</si>
  <si>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</si>
  <si>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</si>
  <si>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</si>
  <si>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</si>
  <si>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</si>
  <si>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</si>
  <si>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</si>
  <si>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</si>
  <si>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</si>
  <si>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</si>
  <si>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</si>
  <si>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</si>
  <si>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</si>
  <si>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</si>
  <si>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</si>
  <si>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</si>
  <si>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</si>
  <si>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</si>
  <si>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</si>
  <si>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</si>
  <si>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</si>
  <si>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</si>
  <si>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</si>
  <si>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</si>
  <si>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</si>
  <si>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</si>
  <si>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</si>
  <si>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</si>
  <si>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</si>
  <si>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</si>
  <si>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</si>
  <si>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</si>
  <si>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</si>
  <si>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</si>
  <si>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</si>
  <si>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</si>
  <si>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</si>
  <si>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</si>
  <si>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</si>
  <si>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</si>
  <si>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</si>
  <si>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</si>
  <si>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</si>
  <si>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</si>
  <si>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</si>
  <si>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</si>
  <si>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</si>
  <si>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</si>
  <si>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</si>
  <si>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</si>
  <si>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</si>
  <si>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</si>
  <si>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</si>
  <si>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</si>
  <si>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</si>
  <si>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</si>
  <si>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</si>
  <si>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</si>
  <si>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</si>
  <si>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</si>
  <si>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</si>
  <si>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</si>
  <si>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</si>
  <si>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</si>
  <si>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</si>
  <si>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</si>
  <si>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</si>
  <si>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</si>
  <si>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</si>
  <si>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</si>
  <si>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</si>
  <si>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</si>
  <si>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</si>
  <si>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</si>
  <si>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</si>
  <si>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</si>
  <si>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</si>
  <si>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</si>
  <si>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</si>
  <si>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</si>
  <si>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</si>
  <si>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</si>
  <si>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</si>
  <si>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</si>
  <si>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</si>
  <si>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</si>
  <si>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</si>
  <si>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</si>
  <si>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</si>
  <si>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</si>
  <si>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</si>
  <si>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</si>
  <si>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</si>
  <si>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</si>
  <si>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</si>
  <si>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</si>
  <si>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</si>
  <si>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</si>
  <si>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</si>
  <si>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</si>
  <si>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</si>
  <si>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</si>
  <si>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</si>
  <si>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</si>
  <si>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</si>
  <si>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</si>
  <si>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</si>
  <si>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</si>
  <si>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</si>
  <si>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</si>
  <si>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</si>
  <si>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</si>
  <si>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</si>
  <si>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</si>
  <si>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</si>
  <si>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</si>
  <si>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</si>
  <si>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</si>
  <si>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</si>
  <si>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</si>
  <si>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</si>
  <si>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</si>
  <si>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</si>
  <si>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</si>
  <si>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</si>
  <si>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</si>
  <si>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</si>
  <si>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</si>
  <si>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</si>
  <si>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</si>
  <si>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</si>
  <si>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</si>
  <si>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</si>
  <si>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</si>
  <si>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</si>
  <si>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</si>
  <si>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</si>
  <si>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</si>
  <si>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</si>
  <si>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</si>
  <si>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</si>
  <si>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</si>
  <si>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</si>
  <si>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</si>
  <si>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</si>
  <si>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</si>
  <si>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</si>
  <si>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</si>
  <si>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</si>
  <si>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</si>
  <si>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</si>
  <si>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</si>
  <si>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</si>
  <si>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</si>
  <si>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</si>
  <si>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</si>
  <si>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</si>
  <si>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</si>
  <si>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</si>
  <si>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</si>
  <si>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</si>
  <si>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</si>
  <si>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</si>
  <si>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</si>
  <si>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</si>
  <si>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</si>
  <si>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</si>
  <si>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</si>
  <si>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</si>
  <si>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</si>
  <si>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</si>
  <si>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</si>
  <si>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</si>
  <si>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</si>
  <si>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</si>
  <si>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</si>
  <si>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</si>
  <si>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</si>
  <si>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</si>
  <si>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</si>
  <si>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</si>
  <si>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</si>
  <si>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</si>
  <si>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</si>
  <si>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</si>
  <si>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</si>
  <si>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</si>
  <si>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</si>
  <si>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</si>
  <si>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</si>
  <si>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</si>
  <si>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</si>
  <si>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</si>
  <si>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</si>
  <si>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</si>
  <si>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</si>
  <si>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</si>
  <si>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</si>
  <si>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</si>
  <si>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</si>
  <si>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</si>
  <si>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</si>
  <si>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</si>
  <si>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</si>
  <si>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</si>
  <si>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</si>
  <si>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</si>
  <si>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</si>
  <si>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</si>
  <si>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</si>
  <si>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</si>
  <si>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</si>
  <si>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</si>
  <si>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</si>
  <si>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</si>
  <si>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</si>
  <si>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</si>
  <si>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</si>
  <si>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</si>
  <si>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</si>
  <si>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</si>
  <si>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</si>
  <si>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</si>
  <si>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</si>
  <si>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</si>
  <si>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</si>
  <si>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</si>
  <si>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</si>
  <si>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</si>
  <si>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</si>
  <si>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</si>
  <si>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</si>
  <si>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</si>
  <si>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</si>
  <si>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</si>
  <si>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</si>
  <si>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</si>
  <si>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</si>
  <si>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</si>
  <si>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</si>
  <si>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</si>
  <si>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</si>
  <si>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</si>
  <si>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</si>
  <si>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</si>
  <si>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</si>
  <si>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</si>
  <si>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</si>
  <si>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</si>
  <si>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</si>
  <si>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</si>
  <si>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</si>
  <si>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</si>
  <si>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</si>
  <si>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</si>
  <si>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</si>
  <si>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</si>
  <si>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</si>
  <si>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</si>
  <si>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</si>
  <si>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</si>
  <si>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</si>
  <si>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</si>
  <si>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</si>
  <si>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</si>
  <si>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</si>
  <si>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</si>
  <si>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</si>
  <si>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</si>
  <si>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</si>
  <si>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</si>
  <si>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</si>
  <si>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</si>
  <si>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</si>
  <si>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</si>
  <si>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</si>
  <si>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</si>
  <si>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</si>
  <si>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</si>
  <si>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</si>
  <si>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</si>
  <si>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</si>
  <si>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</si>
  <si>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</si>
  <si>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</si>
  <si>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</si>
  <si>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</si>
  <si>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</si>
  <si>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</si>
  <si>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</si>
  <si>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</si>
  <si>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</si>
  <si>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</si>
  <si>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</si>
  <si>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</si>
  <si>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</si>
  <si>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</si>
  <si>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</si>
  <si>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</si>
  <si>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</si>
  <si>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</si>
  <si>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</si>
  <si>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</si>
  <si>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</si>
  <si>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</si>
  <si>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</si>
  <si>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</si>
  <si>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</si>
  <si>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</si>
  <si>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</si>
  <si>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</si>
  <si>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</si>
  <si>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</si>
  <si>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</si>
  <si>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</si>
  <si>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</si>
  <si>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</si>
  <si>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</si>
  <si>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</si>
  <si>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</si>
  <si>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</si>
  <si>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</si>
  <si>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</si>
  <si>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</si>
  <si>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</si>
  <si>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</si>
  <si>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</si>
  <si>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</si>
  <si>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</si>
  <si>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</si>
  <si>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</si>
  <si>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</si>
  <si>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</si>
  <si>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</si>
  <si>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</si>
  <si>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</si>
  <si>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</si>
  <si>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</si>
  <si>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</si>
  <si>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</si>
  <si>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</si>
  <si>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</si>
  <si>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</si>
  <si>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</si>
  <si>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</si>
  <si>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</si>
  <si>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</si>
  <si>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</si>
  <si>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</si>
  <si>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</si>
  <si>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</si>
  <si>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</si>
  <si>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</si>
  <si>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</si>
  <si>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</si>
  <si>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</si>
  <si>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</si>
  <si>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</si>
  <si>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</si>
  <si>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</si>
  <si>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</si>
  <si>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</si>
  <si>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</si>
  <si>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</si>
  <si>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</si>
  <si>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</si>
  <si>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</si>
  <si>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</si>
  <si>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</si>
  <si>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</si>
  <si>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</si>
  <si>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</si>
  <si>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</si>
  <si>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</si>
  <si>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</si>
  <si>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</si>
  <si>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</si>
  <si>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</si>
  <si>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</si>
  <si>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</si>
  <si>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</si>
  <si>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</si>
  <si>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</si>
  <si>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</si>
  <si>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</si>
  <si>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</si>
  <si>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</si>
  <si>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</si>
  <si>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</si>
  <si>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</si>
  <si>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</si>
  <si>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</si>
  <si>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</si>
  <si>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</si>
  <si>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</si>
  <si>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</si>
  <si>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</si>
  <si>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</si>
  <si>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</si>
  <si>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</si>
  <si>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</si>
  <si>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</si>
  <si>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</si>
  <si>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</si>
  <si>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</si>
  <si>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</si>
  <si>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</si>
  <si>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</si>
  <si>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</si>
  <si>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</si>
  <si>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</si>
  <si>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</si>
  <si>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</si>
  <si>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</si>
  <si>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</si>
  <si>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</si>
  <si>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</si>
  <si>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</si>
  <si>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</si>
  <si>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</si>
  <si>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</si>
  <si>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</si>
  <si>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</si>
  <si>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</si>
  <si>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</si>
  <si>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</si>
  <si>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</si>
  <si>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</si>
  <si>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</si>
  <si>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</si>
  <si>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</si>
  <si>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</si>
  <si>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</si>
  <si>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</si>
  <si>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</si>
  <si>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</si>
  <si>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</si>
  <si>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</si>
  <si>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</si>
  <si>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</si>
  <si>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</si>
  <si>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</si>
  <si>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</si>
  <si>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</si>
  <si>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</si>
  <si>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</si>
  <si>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</si>
  <si>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</si>
  <si>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</si>
  <si>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</si>
  <si>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</si>
  <si>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</si>
  <si>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</si>
  <si>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</si>
  <si>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</si>
  <si>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</si>
  <si>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</si>
  <si>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</si>
  <si>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</si>
  <si>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</si>
  <si>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</si>
  <si>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</si>
  <si>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</si>
  <si>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</si>
  <si>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</si>
  <si>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</si>
  <si>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</si>
  <si>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</si>
  <si>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</si>
  <si>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</si>
  <si>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</si>
  <si>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</si>
  <si>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</si>
  <si>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</si>
  <si>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</si>
  <si>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</si>
  <si>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</si>
  <si>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</si>
  <si>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</si>
  <si>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</si>
  <si>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</si>
  <si>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</si>
  <si>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</si>
  <si>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</si>
  <si>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</si>
  <si>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</si>
  <si>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</si>
  <si>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</si>
  <si>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</si>
  <si>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</si>
  <si>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</si>
  <si>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</si>
  <si>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</si>
  <si>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</si>
  <si>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</si>
  <si>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</si>
  <si>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</si>
  <si>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</si>
  <si>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</si>
  <si>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</si>
  <si>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</si>
  <si>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</si>
  <si>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</si>
  <si>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</si>
  <si>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</si>
  <si>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</si>
  <si>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</si>
  <si>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</si>
  <si>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</si>
  <si>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</si>
  <si>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</si>
  <si>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</si>
  <si>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</si>
  <si>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</si>
  <si>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</si>
  <si>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</si>
  <si>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</si>
  <si>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</si>
  <si>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</si>
  <si>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</si>
  <si>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</si>
  <si>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</si>
  <si>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</si>
  <si>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</si>
  <si>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</si>
  <si>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</si>
  <si>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</si>
  <si>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</si>
  <si>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</si>
  <si>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</si>
  <si>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</si>
  <si>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</si>
  <si>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</si>
  <si>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</si>
  <si>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</si>
  <si>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</si>
  <si>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</si>
  <si>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</si>
  <si>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</si>
  <si>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</si>
  <si>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</si>
  <si>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</si>
  <si>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</si>
  <si>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</si>
  <si>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</si>
  <si>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</si>
  <si>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</si>
  <si>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</si>
  <si>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</si>
  <si>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</si>
  <si>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</si>
  <si>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</si>
  <si>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</si>
  <si>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</si>
  <si>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</si>
  <si>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</si>
  <si>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</si>
  <si>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</si>
  <si>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</si>
  <si>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</si>
  <si>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</si>
  <si>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</si>
  <si>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</si>
  <si>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</si>
  <si>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</si>
  <si>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</si>
  <si>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</si>
  <si>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</si>
  <si>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</si>
  <si>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</si>
  <si>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</si>
  <si>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</si>
  <si>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</si>
  <si>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</si>
  <si>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</si>
  <si>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</si>
  <si>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</si>
  <si>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</si>
  <si>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</si>
  <si>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</si>
  <si>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</si>
  <si>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</si>
  <si>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</si>
  <si>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</si>
  <si>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</si>
  <si>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</si>
  <si>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</si>
  <si>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</si>
  <si>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</si>
  <si>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</si>
  <si>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</si>
  <si>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</si>
  <si>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</si>
  <si>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</si>
  <si>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</si>
  <si>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</si>
  <si>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</si>
  <si>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</si>
  <si>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</si>
  <si>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</si>
  <si>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</si>
  <si>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</si>
  <si>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</si>
  <si>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</si>
  <si>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</si>
  <si>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</si>
  <si>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</si>
  <si>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</si>
  <si>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</si>
  <si>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</si>
  <si>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</si>
  <si>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</si>
  <si>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</si>
  <si>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</si>
  <si>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</si>
  <si>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</si>
  <si>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</si>
  <si>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</si>
  <si>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</si>
  <si>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</si>
  <si>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</si>
  <si>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</si>
  <si>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</si>
  <si>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</si>
  <si>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</si>
  <si>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</si>
  <si>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</si>
  <si>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</si>
  <si>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</si>
  <si>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</si>
  <si>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</si>
  <si>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</si>
  <si>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</si>
  <si>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</si>
  <si>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</si>
  <si>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</si>
  <si>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</si>
  <si>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</si>
  <si>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</si>
  <si>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</si>
  <si>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</si>
  <si>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</si>
  <si>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</si>
  <si>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</si>
  <si>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</si>
  <si>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</si>
  <si>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</si>
  <si>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</si>
  <si>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</si>
  <si>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</si>
  <si>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</si>
  <si>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</si>
  <si>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</si>
  <si>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</si>
  <si>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</si>
  <si>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</si>
  <si>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</si>
  <si>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</si>
  <si>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</si>
  <si>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</si>
  <si>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</si>
  <si>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</si>
  <si>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</si>
  <si>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</si>
  <si>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</si>
  <si>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</si>
  <si>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</si>
  <si>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</si>
  <si>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</si>
  <si>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</si>
  <si>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</si>
  <si>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</si>
  <si>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</si>
  <si>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</si>
  <si>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</si>
  <si>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</si>
  <si>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</si>
  <si>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</si>
  <si>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</si>
  <si>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</si>
  <si>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</si>
  <si>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</si>
  <si>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</si>
  <si>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</si>
  <si>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</si>
  <si>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</si>
  <si>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</si>
  <si>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</si>
  <si>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</si>
  <si>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</si>
  <si>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</si>
  <si>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</si>
  <si>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</si>
  <si>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</si>
  <si>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</si>
  <si>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</si>
  <si>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</si>
  <si>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</si>
  <si>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</si>
  <si>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</si>
  <si>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</si>
  <si>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</si>
  <si>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</si>
  <si>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</si>
  <si>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</si>
  <si>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</si>
  <si>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</si>
  <si>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</si>
  <si>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</si>
  <si>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</si>
  <si>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</si>
  <si>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</si>
  <si>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</si>
  <si>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</si>
  <si>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</si>
  <si>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</si>
  <si>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</si>
  <si>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</si>
  <si>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</si>
  <si>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</si>
  <si>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</si>
  <si>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</si>
  <si>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</si>
  <si>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</si>
  <si>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</si>
  <si>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</si>
  <si>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</si>
  <si>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</si>
  <si>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</si>
  <si>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</si>
  <si>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</si>
  <si>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</si>
  <si>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</si>
  <si>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</si>
  <si>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</si>
  <si>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</si>
  <si>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</si>
  <si>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</si>
  <si>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</si>
  <si>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</si>
  <si>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</si>
  <si>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</si>
  <si>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</si>
  <si>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</si>
  <si>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</si>
  <si>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</si>
  <si>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</si>
  <si>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</si>
  <si>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</si>
  <si>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</si>
  <si>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</si>
  <si>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</si>
  <si>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</si>
  <si>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</si>
  <si>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</si>
  <si>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</si>
  <si>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</si>
  <si>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</si>
  <si>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</si>
  <si>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</si>
  <si>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</si>
  <si>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</si>
  <si>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</si>
  <si>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</si>
  <si>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</si>
  <si>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</si>
  <si>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</si>
  <si>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</si>
  <si>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</si>
  <si>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</si>
  <si>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</si>
  <si>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</si>
  <si>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</si>
  <si>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</si>
  <si>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</si>
  <si>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</si>
  <si>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</si>
  <si>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</si>
  <si>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</si>
  <si>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</si>
  <si>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</si>
  <si>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</si>
  <si>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</si>
  <si>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</si>
  <si>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</si>
  <si>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</si>
  <si>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</si>
  <si>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</si>
  <si>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</si>
  <si>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</si>
  <si>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</si>
  <si>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</si>
  <si>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</si>
  <si>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</si>
  <si>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</si>
  <si>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</si>
  <si>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</si>
  <si>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</si>
  <si>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</si>
  <si>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</si>
  <si>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</si>
  <si>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</si>
  <si>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</si>
  <si>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</si>
  <si>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</si>
  <si>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</si>
  <si>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</si>
  <si>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</si>
  <si>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</si>
  <si>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</si>
  <si>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</si>
  <si>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</si>
  <si>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</si>
  <si>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</si>
  <si>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</si>
  <si>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</si>
  <si>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</si>
  <si>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</si>
  <si>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</si>
  <si>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</si>
  <si>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</si>
  <si>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</si>
  <si>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</si>
  <si>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</si>
  <si>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</si>
  <si>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</si>
  <si>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</si>
  <si>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</si>
  <si>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</si>
  <si>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</si>
  <si>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</si>
  <si>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</si>
  <si>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</si>
  <si>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</si>
  <si>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</si>
  <si>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</si>
  <si>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</si>
  <si>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</si>
  <si>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</si>
  <si>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</si>
  <si>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</si>
  <si>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</si>
  <si>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</si>
  <si>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</si>
  <si>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</si>
  <si>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</si>
  <si>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</si>
  <si>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</si>
  <si>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</si>
  <si>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</si>
  <si>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</si>
  <si>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</si>
  <si>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</si>
  <si>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</si>
  <si>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</si>
  <si>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</si>
  <si>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</si>
  <si>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</si>
  <si>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</si>
  <si>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</si>
  <si>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</si>
  <si>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</si>
  <si>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</si>
  <si>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</si>
  <si>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</si>
  <si>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</si>
  <si>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</si>
  <si>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</si>
  <si>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</si>
  <si>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</si>
  <si>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</si>
  <si>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</si>
  <si>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</si>
  <si>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</si>
  <si>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</si>
  <si>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</si>
  <si>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</si>
  <si>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</si>
  <si>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</si>
  <si>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</si>
  <si>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</si>
  <si>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</si>
  <si>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</si>
  <si>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</si>
  <si>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</si>
  <si>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</si>
  <si>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</si>
  <si>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</si>
  <si>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</si>
  <si>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</si>
  <si>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</si>
  <si>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</si>
  <si>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</si>
  <si>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</si>
  <si>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</si>
  <si>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</si>
  <si>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</si>
  <si>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</si>
  <si>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</si>
  <si>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</si>
  <si>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</si>
  <si>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</si>
  <si>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</si>
  <si>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</si>
  <si>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</si>
  <si>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</si>
  <si>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</si>
  <si>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</si>
  <si>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</si>
  <si>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</si>
  <si>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</si>
  <si>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</si>
  <si>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</si>
  <si>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</si>
  <si>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</si>
  <si>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</si>
  <si>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</si>
  <si>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</si>
  <si>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</si>
  <si>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</si>
  <si>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</si>
  <si>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</si>
  <si>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</si>
  <si>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</si>
  <si>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</si>
  <si>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</si>
  <si>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</si>
  <si>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</si>
  <si>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</si>
  <si>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</si>
  <si>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</si>
  <si>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</si>
  <si>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</si>
  <si>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</si>
  <si>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</si>
  <si>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</si>
  <si>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</si>
  <si>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</si>
  <si>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</si>
  <si>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</si>
  <si>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</si>
  <si>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</si>
  <si>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</si>
  <si>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</si>
  <si>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</si>
  <si>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</si>
  <si>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</si>
  <si>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</si>
  <si>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</si>
  <si>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</si>
  <si>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</si>
  <si>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</si>
  <si>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</si>
  <si>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</si>
  <si>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</si>
  <si>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</si>
  <si>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</si>
  <si>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</si>
  <si>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</si>
  <si>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</si>
  <si>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</si>
  <si>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</si>
  <si>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</si>
  <si>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</si>
  <si>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</si>
  <si>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</si>
  <si>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</si>
  <si>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</si>
  <si>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</si>
  <si>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</si>
  <si>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</si>
  <si>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</si>
  <si>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</si>
  <si>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</si>
  <si>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</si>
  <si>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</si>
  <si>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</si>
  <si>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</si>
  <si>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</si>
  <si>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</si>
  <si>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</si>
  <si>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</si>
  <si>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</si>
  <si>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</si>
  <si>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</si>
  <si>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</si>
  <si>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</si>
  <si>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</si>
  <si>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</si>
  <si>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</si>
  <si>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</si>
  <si>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</si>
  <si>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</si>
  <si>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</si>
  <si>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</si>
  <si>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</si>
  <si>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</si>
  <si>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</si>
  <si>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</si>
  <si>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</si>
  <si>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</si>
  <si>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</si>
  <si>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</si>
  <si>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</si>
  <si>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</si>
  <si>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</si>
  <si>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</si>
  <si>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</si>
  <si>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</si>
  <si>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</si>
  <si>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</si>
  <si>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</si>
  <si>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</si>
  <si>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</si>
  <si>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</si>
  <si>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</si>
  <si>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</si>
  <si>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</si>
  <si>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</si>
  <si>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</si>
  <si>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</si>
  <si>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</si>
  <si>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</si>
  <si>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</si>
  <si>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</si>
  <si>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</si>
  <si>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</si>
  <si>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</si>
  <si>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</si>
  <si>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</si>
  <si>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</si>
  <si>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</si>
  <si>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</si>
  <si>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</si>
  <si>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</si>
  <si>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</si>
  <si>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</si>
  <si>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</si>
  <si>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</si>
  <si>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</si>
  <si>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</si>
  <si>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</si>
  <si>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</si>
  <si>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</si>
  <si>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</si>
  <si>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</si>
  <si>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</si>
  <si>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</si>
  <si>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</si>
  <si>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</si>
  <si>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</si>
  <si>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</si>
  <si>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</si>
  <si>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</si>
  <si>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</si>
  <si>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</si>
  <si>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</si>
  <si>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</si>
  <si>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</si>
  <si>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</si>
  <si>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</si>
  <si>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</si>
  <si>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</si>
  <si>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</si>
  <si>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</si>
  <si>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</si>
  <si>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</si>
  <si>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</si>
  <si>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</si>
  <si>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</si>
  <si>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</si>
  <si>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</si>
  <si>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</si>
  <si>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</si>
  <si>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</si>
  <si>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</si>
  <si>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</si>
  <si>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</si>
  <si>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</si>
  <si>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</si>
  <si>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</si>
  <si>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</si>
  <si>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</si>
  <si>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</si>
  <si>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</si>
  <si>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</si>
  <si>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</si>
  <si>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</si>
  <si>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</si>
  <si>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</si>
  <si>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</si>
  <si>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</si>
  <si>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</si>
  <si>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</si>
  <si>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</si>
  <si>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</si>
  <si>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</si>
  <si>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</si>
  <si>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</si>
  <si>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</si>
  <si>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</si>
  <si>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</si>
  <si>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</si>
  <si>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</si>
  <si>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</si>
  <si>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</si>
  <si>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</si>
  <si>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</si>
  <si>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</si>
  <si>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</si>
  <si>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</si>
  <si>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</si>
  <si>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</si>
  <si>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</si>
  <si>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</si>
  <si>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</si>
  <si>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</si>
  <si>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</si>
  <si>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</si>
  <si>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</si>
  <si>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</si>
  <si>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</si>
  <si>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</si>
  <si>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</si>
  <si>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</si>
  <si>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</si>
  <si>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</si>
  <si>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</si>
  <si>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</si>
  <si>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</si>
  <si>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</si>
  <si>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</si>
  <si>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</si>
  <si>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</si>
  <si>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</si>
  <si>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</si>
  <si>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</si>
  <si>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</si>
  <si>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</si>
  <si>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</si>
  <si>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</si>
  <si>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</si>
  <si>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</si>
  <si>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</si>
  <si>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</si>
  <si>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</si>
  <si>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</si>
  <si>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</si>
  <si>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</si>
  <si>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</si>
  <si>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</si>
  <si>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</si>
  <si>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</si>
  <si>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</si>
  <si>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</si>
  <si>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</si>
  <si>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</si>
  <si>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</si>
  <si>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</si>
  <si>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</si>
  <si>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</si>
  <si>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</si>
  <si>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</si>
  <si>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</si>
  <si>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</si>
  <si>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</si>
  <si>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</si>
  <si>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</si>
  <si>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</si>
  <si>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</si>
  <si>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</si>
  <si>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</si>
  <si>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</si>
  <si>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</si>
  <si>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</si>
  <si>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</si>
  <si>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</si>
  <si>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</si>
  <si>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</si>
  <si>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</si>
  <si>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</si>
  <si>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</si>
  <si>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</si>
  <si>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</si>
  <si>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</si>
  <si>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</si>
  <si>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</si>
  <si>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</si>
  <si>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</si>
  <si>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</si>
  <si>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</si>
  <si>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</si>
  <si>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</si>
  <si>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</si>
  <si>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</si>
  <si>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</si>
  <si>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</si>
  <si>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</si>
  <si>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</si>
  <si>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</si>
  <si>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</si>
  <si>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</si>
  <si>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</si>
  <si>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</si>
  <si>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</si>
  <si>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</si>
  <si>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</si>
  <si>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</si>
  <si>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</si>
  <si>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</si>
  <si>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</si>
  <si>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</si>
  <si>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</si>
  <si>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</si>
  <si>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</si>
  <si>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</si>
  <si>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</si>
  <si>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</si>
  <si>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</si>
  <si>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</si>
  <si>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</si>
  <si>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</si>
  <si>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</si>
  <si>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</si>
  <si>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</si>
  <si>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</si>
  <si>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</si>
  <si>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</si>
  <si>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</si>
  <si>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</si>
  <si>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</si>
  <si>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</si>
  <si>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</si>
  <si>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</si>
  <si>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</si>
  <si>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</si>
  <si>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</si>
  <si>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</si>
  <si>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</si>
  <si>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</si>
  <si>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</si>
  <si>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</si>
  <si>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</si>
  <si>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</si>
  <si>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</si>
  <si>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</si>
  <si>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</si>
  <si>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</si>
  <si>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</si>
  <si>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</si>
  <si>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</si>
  <si>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</si>
  <si>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</si>
  <si>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</si>
  <si>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</si>
  <si>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</si>
  <si>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</si>
  <si>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</si>
  <si>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</si>
  <si>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</si>
  <si>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</si>
  <si>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</si>
  <si>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</si>
  <si>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</si>
  <si>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</si>
  <si>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</si>
  <si>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</si>
  <si>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</si>
  <si>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</si>
  <si>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</si>
  <si>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</si>
  <si>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</si>
  <si>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</si>
  <si>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</si>
  <si>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</si>
  <si>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</si>
  <si>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</si>
  <si>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</si>
  <si>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</si>
  <si>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</si>
  <si>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</si>
  <si>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</si>
  <si>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</si>
  <si>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</si>
  <si>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</si>
  <si>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</si>
  <si>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</si>
  <si>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</si>
  <si>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</si>
  <si>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</si>
  <si>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</si>
  <si>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</si>
  <si>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</si>
  <si>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</si>
  <si>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</si>
  <si>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</si>
  <si>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</si>
  <si>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</si>
  <si>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</si>
  <si>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</si>
  <si>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</si>
  <si>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</si>
  <si>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</si>
  <si>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</si>
  <si>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</si>
  <si>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</si>
  <si>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</si>
  <si>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</si>
  <si>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</si>
  <si>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</si>
  <si>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</si>
  <si>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</si>
  <si>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</si>
  <si>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</si>
  <si>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</si>
  <si>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</si>
  <si>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</si>
  <si>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</si>
  <si>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</si>
  <si>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</si>
  <si>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</si>
  <si>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</si>
  <si>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</si>
  <si>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</si>
  <si>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</si>
  <si>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</si>
  <si>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</si>
  <si>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</si>
  <si>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</si>
  <si>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</si>
  <si>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</si>
  <si>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</si>
  <si>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</si>
  <si>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</si>
  <si>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</si>
  <si>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</si>
  <si>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</si>
  <si>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</si>
  <si>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</si>
  <si>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</si>
  <si>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</si>
  <si>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</si>
  <si>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</si>
  <si>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</si>
  <si>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</si>
  <si>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</si>
  <si>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</si>
  <si>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</si>
  <si>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</si>
  <si>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</si>
  <si>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</si>
  <si>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</si>
  <si>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</si>
  <si>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</si>
  <si>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</si>
  <si>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</si>
  <si>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</si>
  <si>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</si>
  <si>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</si>
  <si>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</si>
  <si>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</si>
  <si>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</si>
  <si>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</si>
  <si>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</si>
  <si>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</si>
  <si>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</si>
  <si>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</si>
  <si>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</si>
  <si>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</si>
  <si>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</si>
  <si>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</si>
  <si>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</si>
  <si>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</si>
  <si>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</si>
  <si>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</si>
  <si>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</si>
  <si>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</si>
  <si>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</si>
  <si>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</si>
  <si>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</si>
  <si>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</si>
  <si>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</si>
  <si>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</si>
  <si>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</si>
  <si>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</si>
  <si>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</si>
  <si>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</si>
  <si>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</si>
  <si>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</si>
  <si>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</si>
  <si>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</si>
  <si>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</si>
  <si>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</si>
  <si>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</si>
  <si>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</si>
  <si>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</si>
  <si>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</si>
  <si>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</si>
  <si>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</si>
  <si>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</si>
  <si>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</si>
  <si>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</si>
  <si>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</si>
  <si>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</si>
  <si>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</si>
  <si>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</si>
  <si>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</si>
  <si>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</si>
  <si>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</si>
  <si>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</si>
  <si>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</si>
  <si>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</si>
  <si>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</si>
  <si>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</si>
  <si>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</si>
  <si>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</si>
  <si>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</si>
  <si>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</si>
  <si>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</si>
  <si>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</si>
  <si>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</si>
  <si>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</si>
  <si>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</si>
  <si>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</si>
  <si>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</si>
  <si>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</si>
  <si>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</si>
  <si>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</si>
  <si>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</si>
  <si>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</si>
  <si>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</si>
  <si>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</si>
  <si>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</si>
  <si>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</si>
  <si>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</si>
  <si>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</si>
  <si>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</si>
  <si>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</si>
  <si>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</si>
  <si>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</si>
  <si>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</si>
  <si>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</si>
  <si>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</si>
  <si>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</si>
  <si>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</si>
  <si>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</si>
  <si>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</si>
  <si>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</si>
  <si>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</si>
  <si>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</si>
  <si>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</si>
  <si>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</si>
  <si>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</si>
  <si>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</si>
  <si>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</si>
  <si>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</si>
  <si>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</si>
  <si>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</si>
  <si>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</si>
  <si>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</si>
  <si>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</si>
  <si>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</si>
  <si>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</si>
  <si>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</si>
  <si>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</si>
  <si>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</si>
  <si>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</si>
  <si>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</si>
  <si>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</si>
  <si>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</si>
  <si>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</si>
  <si>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</si>
  <si>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</si>
  <si>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</si>
  <si>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</si>
  <si>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</si>
  <si>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</si>
  <si>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</si>
  <si>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</si>
  <si>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</si>
  <si>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</si>
  <si>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</si>
  <si>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</si>
  <si>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</si>
  <si>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</si>
  <si>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</si>
  <si>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</si>
  <si>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</si>
  <si>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</si>
  <si>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</si>
  <si>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</si>
  <si>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</si>
  <si>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</si>
  <si>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</si>
  <si>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</si>
  <si>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</si>
  <si>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</si>
  <si>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</si>
  <si>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</si>
  <si>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</si>
  <si>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</si>
  <si>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</si>
  <si>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</si>
  <si>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</si>
  <si>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</si>
  <si>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</si>
  <si>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</si>
  <si>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</si>
  <si>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</si>
  <si>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</si>
  <si>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</si>
  <si>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</si>
  <si>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</si>
  <si>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</si>
  <si>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</si>
  <si>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</si>
  <si>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</si>
  <si>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</si>
  <si>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</si>
  <si>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</si>
  <si>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</si>
  <si>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</si>
  <si>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</si>
  <si>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</si>
  <si>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</si>
  <si>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</si>
  <si>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</si>
  <si>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</si>
  <si>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</si>
  <si>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</si>
  <si>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</si>
  <si>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</si>
  <si>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</si>
  <si>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</si>
  <si>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</si>
  <si>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</si>
  <si>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</si>
  <si>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</si>
  <si>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</si>
  <si>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</si>
  <si>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</si>
  <si>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</si>
  <si>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</si>
  <si>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</si>
  <si>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</si>
  <si>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</si>
  <si>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</si>
  <si>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</si>
  <si>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</si>
  <si>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</si>
  <si>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</si>
  <si>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</si>
  <si>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</si>
  <si>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</si>
  <si>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</si>
  <si>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</si>
  <si>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</si>
  <si>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</si>
  <si>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</si>
  <si>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</si>
  <si>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</si>
  <si>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</si>
  <si>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</si>
  <si>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</si>
  <si>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</si>
  <si>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</si>
  <si>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</si>
  <si>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</si>
  <si>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</si>
  <si>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</si>
  <si>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</si>
  <si>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</si>
  <si>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</si>
  <si>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</si>
  <si>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</si>
  <si>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</si>
  <si>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</si>
  <si>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</si>
  <si>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</si>
  <si>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</si>
  <si>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</si>
  <si>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</si>
  <si>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</si>
  <si>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</si>
  <si>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</si>
  <si>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</si>
  <si>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</si>
  <si>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</si>
  <si>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</si>
  <si>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</si>
  <si>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</si>
  <si>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</si>
  <si>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</si>
  <si>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</si>
  <si>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</si>
  <si>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</si>
  <si>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</si>
  <si>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</si>
  <si>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</si>
  <si>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</si>
  <si>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</si>
  <si>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</si>
  <si>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</si>
  <si>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</si>
  <si>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</si>
  <si>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</si>
  <si>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</si>
  <si>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</si>
  <si>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</si>
  <si>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</si>
  <si>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</si>
  <si>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</si>
  <si>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</si>
  <si>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</si>
  <si>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</si>
  <si>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</si>
  <si>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</si>
  <si>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</si>
  <si>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</si>
  <si>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</si>
  <si>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</si>
  <si>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</si>
  <si>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</si>
  <si>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</si>
  <si>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</si>
  <si>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</si>
  <si>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</si>
  <si>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</si>
  <si>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</si>
  <si>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</si>
  <si>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</si>
  <si>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</si>
  <si>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</si>
  <si>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</si>
  <si>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</si>
  <si>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</si>
  <si>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</si>
  <si>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</si>
  <si>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</si>
  <si>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</si>
  <si>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</si>
  <si>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</si>
  <si>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</si>
  <si>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</si>
  <si>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</si>
  <si>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</si>
  <si>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</si>
  <si>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</si>
  <si>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</si>
  <si>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</si>
  <si>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</si>
  <si>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</si>
  <si>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</si>
  <si>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</si>
  <si>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</si>
  <si>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</si>
  <si>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</si>
  <si>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</si>
  <si>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</si>
  <si>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</si>
  <si>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</si>
  <si>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</si>
  <si>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</si>
  <si>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</si>
  <si>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</si>
  <si>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</si>
  <si>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</si>
  <si>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</si>
  <si>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</si>
  <si>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</si>
  <si>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</si>
  <si>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</si>
  <si>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</si>
  <si>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</si>
  <si>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</si>
  <si>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</si>
  <si>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</si>
  <si>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</si>
  <si>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</si>
  <si>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</si>
  <si>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</si>
  <si>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</si>
  <si>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</si>
  <si>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</si>
  <si>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</si>
  <si>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</si>
  <si>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</si>
  <si>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</si>
  <si>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</si>
  <si>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</si>
  <si>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</si>
  <si>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</si>
  <si>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</si>
  <si>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</si>
  <si>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</si>
  <si>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</si>
  <si>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</si>
  <si>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</si>
  <si>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</si>
  <si>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</si>
  <si>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</si>
  <si>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</si>
  <si>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</si>
  <si>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</si>
  <si>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</si>
  <si>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</si>
  <si>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</si>
  <si>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</si>
  <si>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</si>
  <si>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</si>
  <si>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</si>
  <si>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</si>
  <si>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</si>
  <si>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</si>
  <si>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</si>
  <si>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</si>
  <si>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</si>
  <si>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</si>
  <si>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</si>
  <si>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</si>
  <si>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</si>
  <si>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</si>
  <si>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</si>
  <si>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</si>
  <si>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</si>
  <si>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</si>
  <si>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</si>
  <si>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</si>
  <si>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</si>
  <si>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</si>
  <si>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</si>
  <si>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</si>
  <si>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</si>
  <si>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</si>
  <si>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</si>
  <si>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</si>
  <si>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</si>
  <si>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</si>
  <si>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</si>
  <si>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</si>
  <si>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</si>
  <si>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</si>
  <si>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</si>
  <si>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</si>
  <si>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</si>
  <si>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</si>
  <si>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</si>
  <si>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</si>
  <si>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</si>
  <si>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</si>
  <si>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</si>
  <si>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</si>
  <si>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</si>
  <si>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</si>
  <si>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</si>
  <si>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</si>
  <si>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</si>
  <si>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</si>
  <si>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</si>
  <si>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</si>
  <si>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</si>
  <si>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</si>
  <si>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</si>
  <si>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</si>
  <si>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</si>
  <si>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</si>
  <si>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</si>
  <si>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</si>
  <si>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</si>
  <si>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</si>
  <si>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</si>
  <si>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</si>
  <si>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</si>
  <si>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</si>
  <si>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</si>
  <si>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</si>
  <si>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</si>
  <si>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</si>
  <si>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</si>
  <si>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</si>
  <si>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</si>
  <si>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</si>
  <si>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</si>
  <si>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</si>
  <si>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</si>
  <si>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</si>
  <si>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</si>
  <si>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</si>
  <si>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</si>
  <si>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</si>
  <si>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</si>
  <si>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</si>
  <si>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</si>
  <si>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</si>
  <si>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</si>
  <si>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</si>
  <si>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</si>
  <si>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</si>
  <si>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</si>
  <si>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</si>
  <si>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</si>
  <si>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</si>
  <si>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</si>
  <si>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</si>
  <si>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</si>
  <si>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</si>
  <si>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</si>
  <si>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</si>
  <si>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</si>
  <si>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</si>
  <si>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</si>
  <si>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</si>
  <si>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</si>
  <si>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</si>
  <si>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</si>
  <si>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</si>
  <si>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</si>
  <si>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</si>
  <si>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</si>
  <si>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</si>
  <si>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</si>
  <si>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</si>
  <si>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</si>
  <si>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</si>
  <si>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</si>
  <si>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</si>
  <si>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</si>
  <si>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</si>
  <si>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</si>
  <si>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</si>
  <si>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</si>
  <si>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</si>
  <si>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</si>
  <si>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</si>
  <si>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</si>
  <si>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</si>
  <si>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</si>
  <si>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</si>
  <si>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</si>
  <si>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</si>
  <si>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</si>
  <si>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</si>
  <si>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</si>
  <si>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</si>
  <si>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</si>
  <si>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</si>
  <si>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</si>
  <si>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</si>
  <si>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</si>
  <si>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</si>
  <si>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</si>
  <si>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</si>
  <si>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</si>
  <si>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</si>
  <si>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</si>
  <si>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</si>
  <si>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</si>
  <si>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</si>
  <si>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</si>
  <si>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</si>
  <si>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</si>
  <si>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</si>
  <si>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</si>
  <si>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</si>
  <si>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</si>
  <si>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</si>
  <si>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</si>
  <si>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</si>
  <si>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</si>
  <si>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</si>
  <si>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</si>
  <si>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</si>
  <si>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</si>
  <si>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</si>
  <si>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</si>
  <si>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</si>
  <si>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</si>
  <si>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</si>
  <si>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</si>
  <si>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</si>
  <si>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</si>
  <si>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</si>
  <si>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</si>
  <si>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</si>
  <si>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</si>
  <si>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</si>
  <si>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</si>
  <si>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</si>
  <si>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</si>
  <si>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</si>
  <si>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</si>
  <si>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</si>
  <si>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</si>
  <si>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</si>
  <si>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</si>
  <si>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</si>
  <si>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</si>
  <si>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</si>
  <si>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</si>
  <si>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</si>
  <si>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</si>
  <si>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</si>
  <si>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</si>
  <si>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</si>
  <si>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</si>
  <si>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</si>
  <si>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</si>
  <si>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</si>
  <si>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</si>
  <si>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</si>
  <si>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</si>
  <si>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</si>
  <si>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</si>
  <si>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</si>
  <si>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</si>
  <si>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</si>
  <si>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</si>
  <si>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</si>
  <si>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</si>
  <si>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</si>
  <si>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</si>
  <si>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</si>
  <si>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</si>
  <si>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</si>
  <si>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</si>
  <si>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</si>
  <si>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</si>
  <si>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</si>
  <si>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</si>
  <si>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</si>
  <si>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</si>
  <si>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</si>
  <si>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</si>
  <si>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</si>
  <si>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</si>
  <si>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</si>
  <si>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</si>
  <si>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</si>
  <si>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</si>
  <si>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</si>
  <si>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</si>
  <si>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</si>
  <si>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</si>
  <si>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</si>
  <si>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</si>
  <si>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</si>
  <si>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</si>
  <si>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</si>
  <si>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</si>
  <si>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</si>
  <si>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</si>
  <si>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</si>
  <si>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</si>
  <si>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</si>
  <si>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</si>
  <si>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</si>
  <si>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</si>
  <si>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</si>
  <si>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</si>
  <si>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</si>
  <si>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</si>
  <si>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</si>
  <si>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</si>
  <si>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</si>
  <si>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</si>
  <si>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</si>
  <si>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</si>
  <si>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</si>
  <si>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</si>
  <si>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</si>
  <si>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</si>
  <si>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</si>
  <si>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</si>
  <si>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</si>
  <si>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</si>
  <si>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</si>
  <si>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</si>
  <si>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</si>
  <si>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</si>
  <si>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</si>
  <si>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</si>
  <si>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</si>
  <si>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</si>
  <si>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</si>
  <si>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</si>
  <si>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</si>
  <si>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</si>
  <si>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</si>
  <si>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</si>
  <si>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</si>
  <si>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</si>
  <si>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</si>
  <si>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</si>
  <si>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</si>
  <si>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</si>
  <si>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</si>
  <si>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</si>
  <si>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</si>
  <si>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</si>
  <si>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</si>
  <si>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</si>
  <si>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</si>
  <si>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</si>
  <si>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</si>
  <si>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</si>
  <si>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</si>
  <si>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</si>
  <si>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</si>
  <si>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</si>
  <si>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</si>
  <si>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</si>
  <si>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</si>
  <si>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</si>
  <si>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</si>
  <si>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</si>
  <si>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</si>
  <si>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</si>
  <si>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</si>
  <si>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</si>
  <si>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</si>
  <si>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</si>
  <si>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</si>
  <si>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</si>
  <si>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</si>
  <si>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</si>
  <si>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</si>
  <si>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</si>
  <si>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</si>
  <si>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</si>
  <si>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</si>
  <si>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</si>
  <si>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</si>
  <si>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</si>
  <si>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</si>
  <si>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</si>
  <si>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</si>
  <si>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</si>
  <si>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</si>
  <si>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</si>
  <si>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</si>
  <si>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</si>
  <si>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</si>
  <si>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</si>
  <si>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</si>
  <si>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</si>
  <si>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</si>
  <si>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</si>
  <si>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</si>
  <si>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</si>
  <si>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</si>
  <si>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</si>
  <si>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</si>
  <si>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</si>
  <si>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</si>
  <si>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</si>
  <si>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</si>
  <si>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</si>
  <si>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</si>
  <si>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</si>
  <si>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</si>
  <si>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</si>
  <si>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</si>
  <si>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</si>
  <si>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</si>
  <si>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</si>
  <si>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</si>
  <si>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</si>
  <si>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</si>
  <si>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</si>
  <si>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</si>
  <si>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</si>
  <si>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</si>
  <si>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</si>
  <si>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</si>
  <si>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</si>
  <si>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</si>
  <si>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</si>
  <si>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</si>
  <si>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</si>
  <si>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</si>
  <si>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</si>
  <si>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</si>
  <si>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</si>
  <si>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</si>
  <si>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</si>
  <si>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</si>
  <si>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</si>
  <si>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</si>
  <si>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</si>
  <si>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</si>
  <si>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</si>
  <si>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</si>
  <si>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</si>
  <si>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</si>
  <si>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</si>
  <si>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</si>
  <si>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</si>
  <si>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</si>
  <si>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</si>
  <si>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</si>
  <si>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</si>
  <si>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</si>
  <si>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</si>
  <si>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</si>
  <si>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</si>
  <si>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</si>
  <si>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</si>
  <si>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</si>
  <si>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</si>
  <si>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</si>
  <si>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</si>
  <si>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</si>
  <si>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</si>
  <si>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</si>
  <si>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</si>
  <si>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</si>
  <si>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</si>
  <si>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</si>
  <si>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</si>
  <si>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</si>
  <si>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</si>
  <si>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</si>
  <si>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</si>
  <si>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</si>
  <si>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</si>
  <si>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</si>
  <si>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</si>
  <si>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</si>
  <si>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</si>
  <si>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</si>
  <si>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</si>
  <si>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</si>
  <si>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</si>
  <si>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</si>
  <si>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</si>
  <si>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</si>
  <si>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</si>
  <si>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</si>
  <si>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</si>
  <si>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</si>
  <si>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</si>
  <si>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</si>
  <si>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</si>
  <si>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</si>
  <si>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</si>
  <si>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</si>
  <si>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</si>
  <si>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</si>
  <si>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</si>
  <si>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</si>
  <si>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</si>
  <si>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</si>
  <si>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</si>
  <si>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</si>
  <si>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</si>
  <si>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</si>
  <si>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</si>
  <si>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</si>
  <si>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</si>
  <si>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</si>
  <si>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</si>
  <si>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</si>
  <si>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</si>
  <si>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</si>
  <si>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</si>
  <si>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</si>
  <si>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</si>
  <si>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</si>
  <si>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</si>
  <si>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</si>
  <si>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</si>
  <si>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</si>
  <si>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</si>
  <si>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</si>
  <si>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</si>
  <si>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</si>
  <si>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</si>
  <si>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</si>
  <si>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</si>
  <si>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</si>
  <si>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</si>
  <si>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</si>
  <si>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</si>
  <si>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</si>
  <si>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</si>
  <si>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</si>
  <si>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</si>
  <si>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</si>
  <si>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</si>
  <si>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</si>
  <si>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</si>
  <si>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</si>
  <si>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</si>
  <si>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</si>
  <si>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</si>
  <si>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</si>
  <si>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</si>
  <si>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</si>
  <si>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</si>
  <si>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</si>
  <si>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</si>
  <si>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</si>
  <si>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</si>
  <si>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</si>
  <si>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</si>
  <si>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</si>
  <si>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</si>
  <si>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</si>
  <si>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</si>
  <si>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</si>
  <si>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</si>
  <si>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</si>
  <si>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</si>
  <si>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</si>
  <si>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</si>
  <si>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</si>
  <si>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</si>
  <si>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</si>
  <si>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</si>
  <si>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</si>
  <si>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</si>
  <si>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</si>
  <si>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</si>
  <si>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</si>
  <si>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</si>
  <si>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</si>
  <si>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</si>
  <si>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</si>
  <si>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</si>
  <si>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</si>
  <si>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</si>
  <si>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</si>
  <si>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</si>
  <si>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</si>
  <si>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</si>
  <si>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</si>
  <si>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</si>
  <si>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</si>
  <si>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</si>
  <si>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</si>
  <si>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</si>
  <si>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</si>
  <si>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</si>
  <si>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</si>
  <si>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</si>
  <si>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</si>
  <si>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</si>
  <si>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</si>
  <si>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</si>
  <si>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</si>
  <si>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</si>
  <si>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</si>
  <si>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</si>
  <si>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</si>
  <si>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</si>
  <si>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</si>
  <si>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</si>
  <si>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</si>
  <si>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</si>
  <si>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</si>
  <si>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</si>
  <si>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</si>
  <si>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</si>
  <si>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</si>
  <si>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</si>
  <si>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</si>
  <si>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</si>
  <si>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</si>
  <si>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</si>
  <si>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</si>
  <si>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</si>
  <si>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</si>
  <si>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</si>
  <si>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</si>
  <si>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</si>
  <si>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</si>
  <si>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</si>
  <si>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</si>
  <si>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</si>
  <si>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</si>
  <si>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</si>
  <si>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</si>
  <si>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</si>
  <si>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</si>
  <si>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</si>
  <si>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</si>
  <si>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</si>
  <si>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</si>
  <si>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</si>
  <si>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</si>
  <si>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</si>
  <si>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</si>
  <si>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</si>
  <si>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</si>
  <si>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</si>
  <si>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</si>
  <si>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</si>
  <si>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</si>
  <si>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</si>
  <si>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</si>
  <si>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</si>
  <si>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</si>
  <si>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</si>
  <si>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</si>
  <si>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</si>
  <si>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</si>
  <si>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</si>
  <si>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</si>
  <si>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</si>
  <si>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</si>
  <si>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</si>
  <si>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</si>
  <si>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</si>
  <si>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</si>
  <si>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</si>
  <si>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</si>
  <si>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</si>
  <si>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</si>
  <si>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</si>
  <si>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</si>
  <si>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</si>
  <si>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</si>
  <si>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</si>
  <si>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</si>
  <si>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</si>
  <si>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</si>
  <si>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</si>
  <si>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</si>
  <si>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</si>
  <si>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</si>
  <si>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</si>
  <si>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</si>
  <si>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</si>
  <si>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</si>
  <si>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</si>
  <si>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</si>
  <si>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</si>
  <si>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</si>
  <si>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</si>
  <si>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</si>
  <si>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</si>
  <si>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</si>
  <si>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</si>
  <si>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</si>
  <si>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</si>
  <si>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</si>
  <si>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</si>
  <si>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</si>
  <si>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</si>
  <si>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</si>
  <si>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</si>
  <si>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</si>
  <si>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</si>
  <si>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</si>
  <si>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</si>
  <si>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</si>
  <si>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</si>
  <si>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</si>
  <si>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</si>
  <si>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</si>
  <si>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</si>
  <si>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</si>
  <si>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</si>
  <si>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</si>
  <si>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</si>
  <si>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</si>
  <si>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</si>
  <si>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</si>
  <si>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</si>
  <si>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</si>
  <si>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</si>
  <si>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</si>
  <si>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</si>
  <si>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</si>
  <si>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</si>
  <si>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</si>
  <si>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</si>
  <si>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</si>
  <si>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</si>
  <si>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</si>
  <si>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</si>
  <si>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</si>
  <si>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</si>
  <si>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</si>
  <si>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</si>
  <si>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</si>
  <si>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</si>
  <si>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</si>
  <si>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</si>
  <si>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</si>
  <si>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</si>
  <si>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</si>
  <si>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</si>
  <si>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</si>
  <si>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</si>
  <si>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</si>
  <si>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</si>
  <si>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</si>
  <si>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</si>
  <si>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</si>
  <si>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</si>
  <si>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</si>
  <si>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</si>
  <si>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</si>
  <si>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</si>
  <si>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</si>
  <si>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</si>
  <si>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</si>
  <si>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</si>
  <si>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</si>
  <si>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</si>
  <si>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</si>
  <si>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</si>
  <si>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</si>
  <si>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</si>
  <si>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</si>
  <si>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</si>
  <si>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</si>
  <si>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</si>
  <si>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</si>
  <si>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</si>
  <si>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</si>
  <si>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</si>
  <si>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</si>
  <si>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</si>
  <si>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</si>
  <si>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</si>
  <si>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</si>
  <si>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</si>
  <si>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</si>
  <si>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</si>
  <si>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</si>
  <si>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</si>
  <si>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</si>
  <si>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</si>
  <si>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</si>
  <si>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</si>
  <si>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</si>
  <si>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</si>
  <si>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</si>
  <si>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</si>
  <si>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</si>
  <si>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</si>
  <si>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</si>
  <si>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</si>
  <si>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</si>
  <si>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</si>
  <si>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</si>
  <si>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</si>
  <si>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</si>
  <si>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</si>
  <si>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</si>
  <si>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</si>
  <si>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</si>
  <si>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</si>
  <si>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</si>
  <si>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</si>
  <si>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</si>
  <si>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</si>
  <si>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</si>
  <si>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</si>
  <si>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</si>
  <si>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</si>
  <si>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</si>
  <si>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</si>
  <si>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</si>
  <si>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</si>
  <si>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</si>
  <si>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</si>
  <si>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</si>
  <si>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</si>
  <si>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</si>
  <si>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</si>
  <si>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</si>
  <si>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</si>
  <si>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</si>
  <si>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</si>
  <si>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</si>
  <si>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</si>
  <si>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</si>
  <si>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</si>
  <si>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</si>
  <si>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</si>
  <si>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</si>
  <si>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</si>
  <si>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</si>
  <si>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</si>
  <si>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</si>
  <si>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</si>
  <si>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</si>
  <si>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</si>
  <si>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</si>
  <si>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</si>
  <si>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</si>
  <si>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</si>
  <si>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</si>
  <si>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</si>
  <si>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</si>
  <si>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</si>
  <si>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</si>
  <si>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</si>
  <si>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</si>
  <si>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</si>
  <si>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</si>
  <si>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</si>
  <si>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</si>
  <si>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</si>
  <si>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</si>
  <si>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</si>
  <si>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</si>
  <si>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</si>
  <si>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</si>
  <si>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</si>
  <si>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</si>
  <si>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</si>
  <si>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</si>
  <si>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</si>
  <si>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</si>
  <si>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</si>
  <si>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</si>
  <si>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</si>
  <si>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</si>
  <si>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</si>
  <si>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</si>
  <si>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</si>
  <si>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</si>
  <si>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</si>
  <si>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</si>
  <si>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</si>
  <si>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</si>
  <si>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</si>
  <si>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</si>
  <si>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</si>
  <si>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</si>
  <si>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</si>
  <si>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</si>
  <si>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</si>
  <si>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</si>
  <si>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</si>
  <si>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</si>
  <si>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</si>
  <si>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</si>
  <si>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</si>
  <si>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</si>
  <si>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</si>
  <si>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</si>
  <si>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</si>
  <si>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</si>
  <si>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</si>
  <si>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</si>
  <si>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</si>
  <si>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</si>
  <si>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</si>
  <si>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</si>
  <si>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</si>
  <si>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</si>
  <si>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</si>
  <si>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</si>
  <si>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</si>
  <si>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</si>
  <si>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</si>
  <si>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</si>
  <si>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</si>
  <si>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</si>
  <si>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</si>
  <si>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</si>
  <si>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</si>
  <si>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</si>
  <si>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</si>
  <si>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</si>
  <si>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</si>
  <si>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</si>
  <si>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</si>
  <si>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</si>
  <si>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</si>
  <si>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</si>
  <si>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</si>
  <si>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</si>
  <si>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</si>
  <si>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</si>
  <si>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</si>
  <si>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</si>
  <si>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</si>
  <si>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</si>
  <si>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</si>
  <si>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</si>
  <si>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</si>
  <si>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</si>
  <si>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</si>
  <si>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</si>
  <si>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</si>
  <si>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</si>
  <si>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</si>
  <si>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</si>
  <si>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</si>
  <si>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</si>
  <si>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</si>
  <si>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</si>
  <si>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</si>
  <si>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</si>
  <si>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</si>
  <si>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</si>
  <si>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</si>
  <si>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</si>
  <si>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</si>
  <si>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</si>
  <si>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</si>
  <si>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</si>
  <si>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</si>
  <si>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</si>
  <si>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</si>
  <si>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</si>
  <si>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</si>
  <si>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</si>
  <si>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</si>
  <si>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</si>
  <si>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</si>
  <si>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</si>
  <si>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</si>
  <si>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</si>
  <si>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</si>
  <si>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</si>
  <si>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</si>
  <si>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</si>
  <si>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</si>
  <si>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</si>
  <si>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</si>
  <si>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</si>
  <si>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</si>
  <si>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</si>
  <si>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</si>
  <si>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</si>
  <si>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</si>
  <si>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</si>
  <si>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</si>
  <si>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</si>
  <si>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</si>
  <si>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</si>
  <si>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</si>
  <si>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</si>
  <si>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</si>
  <si>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</si>
  <si>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</si>
  <si>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</si>
  <si>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</si>
  <si>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</si>
  <si>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</si>
  <si>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</si>
  <si>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</si>
  <si>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</si>
  <si>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</si>
  <si>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</si>
  <si>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</si>
  <si>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</si>
  <si>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</si>
  <si>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</si>
  <si>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</si>
  <si>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</si>
  <si>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</si>
  <si>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</si>
  <si>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</si>
  <si>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</si>
  <si>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</si>
  <si>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</si>
  <si>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</si>
  <si>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</si>
  <si>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</si>
  <si>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</si>
  <si>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</si>
  <si>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</si>
  <si>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</si>
  <si>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</si>
  <si>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</si>
  <si>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</si>
  <si>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</si>
  <si>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</si>
  <si>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</si>
  <si>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</si>
  <si>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</si>
  <si>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</si>
  <si>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</si>
  <si>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</si>
  <si>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</si>
  <si>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</si>
  <si>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</si>
  <si>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</si>
  <si>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</si>
  <si>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</si>
  <si>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</si>
  <si>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</si>
  <si>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</si>
  <si>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</si>
  <si>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</si>
  <si>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</si>
  <si>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</si>
  <si>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</si>
  <si>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</si>
  <si>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</si>
  <si>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</si>
  <si>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</si>
  <si>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</si>
  <si>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</si>
  <si>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</si>
  <si>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</si>
  <si>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</si>
  <si>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</si>
  <si>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</si>
  <si>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</si>
  <si>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</si>
  <si>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</si>
  <si>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</si>
  <si>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</si>
  <si>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</si>
  <si>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</si>
  <si>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</si>
  <si>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</si>
  <si>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</si>
  <si>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</si>
  <si>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</si>
  <si>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</si>
  <si>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</si>
  <si>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</si>
  <si>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</si>
  <si>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</si>
  <si>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</si>
  <si>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</si>
  <si>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</si>
  <si>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</si>
  <si>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</si>
  <si>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</si>
  <si>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</si>
  <si>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</si>
  <si>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</si>
  <si>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</si>
  <si>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</si>
  <si>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</si>
  <si>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</si>
  <si>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</si>
  <si>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</si>
  <si>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</si>
  <si>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</si>
  <si>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</si>
  <si>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</si>
  <si>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</si>
  <si>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</si>
  <si>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</si>
  <si>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</si>
  <si>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</si>
  <si>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</si>
  <si>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</si>
  <si>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</si>
  <si>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</si>
  <si>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</si>
  <si>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</si>
  <si>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</si>
  <si>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</si>
  <si>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</si>
  <si>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</si>
  <si>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</si>
  <si>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</si>
  <si>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</si>
  <si>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</si>
  <si>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</si>
  <si>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</si>
  <si>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</si>
  <si>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</si>
  <si>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</si>
  <si>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</si>
  <si>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</si>
  <si>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</si>
  <si>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</si>
  <si>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</si>
  <si>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</si>
  <si>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</si>
  <si>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</si>
  <si>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</si>
  <si>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</si>
  <si>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</si>
  <si>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</si>
  <si>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</si>
  <si>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</si>
  <si>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</si>
  <si>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</si>
  <si>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</si>
  <si>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</si>
  <si>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</si>
  <si>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</si>
  <si>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</si>
  <si>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</si>
  <si>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</si>
  <si>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</si>
  <si>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</si>
  <si>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</si>
  <si>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</si>
  <si>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</si>
  <si>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</si>
  <si>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</si>
  <si>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</si>
  <si>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</si>
  <si>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</si>
  <si>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</si>
  <si>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</si>
  <si>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</si>
  <si>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</si>
  <si>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</si>
  <si>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</si>
  <si>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</si>
  <si>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</si>
  <si>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</si>
  <si>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</si>
  <si>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</si>
  <si>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</si>
  <si>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</si>
  <si>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</si>
  <si>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</si>
  <si>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</si>
  <si>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</si>
  <si>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</si>
  <si>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</si>
  <si>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</si>
  <si>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</si>
  <si>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</si>
  <si>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</si>
  <si>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</si>
  <si>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</si>
  <si>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</si>
  <si>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</si>
  <si>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</si>
  <si>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</si>
  <si>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</si>
  <si>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</si>
  <si>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</si>
  <si>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</si>
  <si>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</si>
  <si>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</si>
  <si>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</si>
  <si>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</si>
  <si>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</si>
  <si>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</si>
  <si>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</si>
  <si>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</si>
  <si>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</si>
  <si>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</si>
  <si>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</si>
  <si>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</si>
  <si>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</si>
  <si>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</si>
  <si>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</si>
  <si>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</si>
  <si>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</si>
  <si>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</si>
  <si>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</si>
  <si>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</si>
  <si>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</si>
  <si>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</si>
  <si>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</si>
  <si>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</si>
  <si>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</si>
  <si>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</si>
  <si>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</si>
  <si>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</si>
  <si>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</si>
  <si>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</si>
  <si>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</si>
  <si>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</si>
  <si>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</si>
  <si>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</si>
  <si>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</si>
  <si>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</si>
  <si>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</si>
  <si>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</si>
  <si>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</si>
  <si>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</si>
  <si>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</si>
  <si>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</si>
  <si>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</si>
  <si>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</si>
  <si>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</si>
  <si>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</si>
  <si>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</si>
  <si>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</si>
  <si>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</si>
  <si>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</si>
  <si>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</si>
  <si>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</si>
  <si>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</si>
  <si>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</si>
  <si>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</si>
  <si>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</si>
  <si>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</si>
  <si>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</si>
  <si>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</si>
  <si>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</si>
  <si>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</si>
  <si>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</si>
  <si>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</si>
  <si>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</si>
  <si>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</si>
  <si>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</si>
  <si>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</si>
  <si>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</si>
  <si>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</si>
  <si>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</si>
  <si>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</si>
  <si>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</si>
  <si>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</si>
  <si>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</si>
  <si>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</si>
  <si>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</si>
  <si>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</si>
  <si>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</si>
  <si>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</si>
  <si>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</si>
  <si>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</si>
  <si>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</si>
  <si>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</si>
  <si>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</si>
  <si>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</si>
  <si>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</si>
  <si>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</si>
  <si>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</si>
  <si>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</si>
  <si>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</si>
  <si>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</si>
  <si>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</si>
  <si>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</si>
  <si>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</si>
  <si>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</si>
  <si>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</si>
  <si>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</si>
  <si>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</si>
  <si>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</si>
  <si>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</si>
  <si>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</si>
  <si>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</si>
  <si>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</si>
  <si>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</si>
  <si>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</si>
  <si>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</si>
  <si>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</si>
  <si>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</si>
  <si>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</si>
  <si>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</si>
  <si>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</si>
  <si>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</si>
  <si>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</si>
  <si>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</si>
  <si>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</si>
  <si>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</si>
  <si>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</si>
  <si>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</si>
  <si>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</si>
  <si>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</si>
  <si>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</si>
  <si>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</si>
  <si>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</si>
  <si>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</si>
  <si>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</si>
  <si>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</si>
  <si>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</si>
  <si>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</si>
  <si>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</si>
  <si>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</si>
  <si>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</si>
  <si>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</si>
  <si>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</si>
  <si>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</si>
  <si>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</si>
  <si>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</si>
  <si>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</si>
  <si>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</si>
  <si>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</si>
  <si>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</si>
  <si>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</si>
  <si>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</si>
  <si>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</si>
  <si>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</si>
  <si>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</si>
  <si>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</si>
  <si>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</si>
  <si>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</si>
  <si>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</si>
  <si>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</si>
  <si>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</si>
  <si>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</si>
  <si>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</si>
  <si>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</si>
  <si>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</si>
  <si>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</si>
  <si>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</si>
  <si>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</si>
  <si>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</si>
  <si>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</si>
  <si>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</si>
  <si>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</si>
  <si>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</si>
  <si>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</si>
  <si>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</si>
  <si>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</si>
  <si>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</si>
  <si>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</si>
  <si>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</si>
  <si>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</si>
  <si>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</si>
  <si>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</si>
  <si>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</si>
  <si>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</si>
  <si>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</si>
  <si>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</si>
  <si>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</si>
  <si>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</si>
  <si>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</si>
  <si>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</si>
  <si>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</si>
  <si>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</si>
  <si>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</si>
  <si>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</si>
  <si>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</si>
  <si>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</si>
  <si>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</si>
  <si>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</si>
  <si>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</si>
  <si>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</si>
  <si>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</si>
  <si>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</si>
  <si>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</si>
  <si>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</si>
  <si>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</si>
  <si>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</si>
  <si>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</si>
  <si>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</si>
  <si>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</si>
  <si>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</si>
  <si>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</si>
  <si>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</si>
  <si>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</si>
  <si>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</si>
  <si>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</si>
  <si>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</si>
  <si>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</si>
  <si>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</si>
  <si>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</si>
  <si>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</si>
  <si>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</si>
  <si>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</si>
  <si>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</si>
  <si>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</si>
  <si>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</si>
  <si>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</si>
  <si>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</si>
  <si>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</si>
  <si>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</si>
  <si>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</si>
  <si>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</si>
  <si>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</si>
  <si>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</si>
  <si>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</si>
  <si>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</si>
  <si>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</si>
  <si>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</si>
  <si>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</si>
  <si>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</si>
  <si>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</si>
  <si>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</si>
  <si>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</si>
  <si>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</si>
  <si>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</si>
  <si>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</si>
  <si>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</si>
  <si>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</si>
  <si>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</si>
  <si>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</si>
  <si>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</si>
  <si>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</si>
  <si>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</si>
  <si>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</si>
  <si>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</si>
  <si>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</si>
  <si>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</si>
  <si>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</si>
  <si>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</si>
  <si>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</si>
  <si>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</si>
  <si>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</si>
  <si>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</si>
  <si>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</si>
  <si>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</si>
  <si>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</si>
  <si>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</si>
  <si>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</si>
  <si>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</si>
  <si>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</si>
  <si>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</si>
  <si>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</si>
  <si>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</si>
  <si>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</si>
  <si>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</si>
  <si>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</si>
  <si>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</si>
  <si>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</si>
  <si>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</si>
  <si>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</si>
  <si>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</si>
  <si>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</si>
  <si>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</si>
  <si>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</si>
  <si>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</si>
  <si>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</si>
  <si>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</si>
  <si>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</si>
  <si>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</si>
  <si>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</si>
  <si>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</si>
  <si>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</si>
  <si>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</si>
  <si>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</si>
  <si>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</si>
  <si>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</si>
  <si>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</si>
  <si>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</si>
  <si>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</si>
  <si>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</si>
  <si>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</si>
  <si>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</si>
  <si>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</si>
  <si>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</si>
  <si>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</si>
  <si>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</si>
  <si>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</si>
  <si>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</si>
  <si>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</si>
  <si>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</si>
  <si>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</si>
  <si>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</si>
  <si>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</si>
  <si>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</si>
  <si>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</si>
  <si>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</si>
  <si>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</si>
  <si>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</si>
  <si>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</si>
  <si>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</si>
  <si>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</si>
  <si>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</si>
  <si>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</si>
  <si>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</si>
  <si>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</si>
  <si>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</si>
  <si>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</si>
  <si>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</si>
  <si>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</si>
  <si>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</si>
  <si>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</si>
  <si>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</si>
  <si>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</si>
  <si>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</si>
  <si>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</si>
  <si>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</si>
  <si>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</si>
  <si>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</si>
  <si>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</si>
  <si>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</si>
  <si>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</si>
  <si>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</si>
  <si>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</si>
  <si>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</si>
  <si>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</si>
  <si>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</si>
  <si>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</si>
  <si>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</si>
  <si>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</si>
  <si>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</si>
  <si>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</si>
  <si>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</si>
  <si>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</si>
  <si>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</si>
  <si>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</si>
  <si>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</si>
  <si>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</si>
  <si>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</si>
  <si>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</si>
  <si>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</si>
  <si>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</si>
  <si>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</si>
  <si>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</si>
  <si>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</si>
  <si>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</si>
  <si>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</si>
  <si>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</si>
  <si>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</si>
  <si>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</si>
  <si>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</si>
  <si>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</si>
  <si>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</si>
  <si>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</si>
  <si>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</si>
  <si>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</si>
  <si>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</si>
  <si>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</si>
  <si>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</si>
  <si>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</si>
  <si>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</si>
  <si>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</si>
  <si>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</si>
  <si>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</si>
  <si>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</si>
  <si>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</si>
  <si>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</si>
  <si>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</si>
  <si>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</si>
  <si>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</si>
  <si>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</si>
  <si>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</si>
  <si>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</si>
  <si>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</si>
  <si>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</si>
  <si>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</si>
  <si>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</si>
  <si>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</si>
  <si>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</si>
  <si>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</si>
  <si>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</si>
  <si>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</si>
  <si>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</si>
  <si>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</si>
  <si>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</si>
  <si>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</si>
  <si>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</si>
  <si>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</si>
  <si>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</si>
  <si>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</si>
  <si>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</si>
  <si>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</si>
  <si>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</si>
  <si>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</si>
  <si>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</si>
  <si>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</si>
  <si>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</si>
  <si>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</si>
  <si>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</si>
  <si>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</si>
  <si>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</si>
  <si>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</si>
  <si>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</si>
  <si>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</si>
  <si>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</si>
  <si>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Team at site TS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</si>
  <si>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</si>
  <si>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</si>
  <si>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</si>
  <si>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</si>
  <si>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</si>
  <si>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</si>
  <si>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</si>
  <si>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</si>
  <si>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</si>
  <si>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PCM-20251104-00000431</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</si>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</sst>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 totalsRowShown="0" headerRowDxfId="15" dataDxfId="14" headerRowBorderDxfId="12" tableBorderDxfId="13">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D5" sqref="D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302.3082671296288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45965.256692824078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45965.256692824078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45965.256692824078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45965.256692824078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45965.256692824078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45965.256692824078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45965.256692824078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45965.256692824078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45965.256692824078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45965.256692824078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45965.256692824078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45965.256692824078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45965.256692824078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45965.256692824078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45965.256692824078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45965.256692824078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45965.256692824078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45965.256692824078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45965.256692824078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45965.256692824078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45965.256692824078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45965.256692824078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45965.256692824078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45965.256692824078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45965.256692824078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45965.256692824078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45965.256692824078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45965.256692824078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45965.256692824078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45965.256692824078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45965.256692824078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45965.256692824078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45965.256692824078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45965.256692824078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45965.256692824078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45965.256692824078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45965.256692824078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45965.256692824078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45965.256692824078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45965.256692824078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45965.256692824078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45965.256692824078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45965.256692824078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45965.256692824078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45965.256692824078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45965.256692824078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45965.256692824078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45965.256692824078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45965.256692824078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45965.256692824078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45965.256692824078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45965.256692824078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45965.256692824078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45965.256692824078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45965.256692824078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45965.256692824078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45965.256692824078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45965.256692824078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45965.256692824078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45965.256692824078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45965.256692824078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45965.256692824078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45965.256692824078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45965.256692824078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45965.256692824078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45965.256692824078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45965.256692824078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45965.256692824078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45965.256692824078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45965.256692824078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45965.256692824078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45965.256692824078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45965.256692824078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45965.256692824078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45965.256692824078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45965.256692824078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45965.256692824078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45965.256692824078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45965.256692824078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45965.256692824078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45965.256692824078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45965.256692824078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45965.256692824078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45965.256692824078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45965.256692824078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45965.256692824078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45965.256692824078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45965.256692824078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45965.256692824078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45965.256692824078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45965.256692824078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45965.256692824078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45965.256692824078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45965.256692824078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45965.256692824078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45965.256692824078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45965.256692824078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45965.256692824078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45965.256692824078</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45965.256692824078</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CFA65E4-E124-4FE0-9D9E-4C8B2AA1A95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140.25685509259347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6.5146097222241224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0.38774606482184026</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6.8972916669736151E-2</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45965.256692824078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45965.256692824078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45965.256692824078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45965.256692824078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45965.256692824078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45965.256692824078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45965.256692824078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45965.256692824078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45965.256692824078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45965.256692824078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45965.256692824078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45965.256692824078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45965.256692824078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45965.256692824078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45965.256692824078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45965.256692824078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45965.256692824078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45965.256692824078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45965.256692824078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45965.256692824078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45965.256692824078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45965.256692824078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45965.256692824078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45965.256692824078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45965.256692824078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45965.256692824078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45965.256692824078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45965.256692824078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45965.256692824078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45965.256692824078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45965.256692824078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45965.256692824078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45965.256692824078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45965.256692824078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45965.256692824078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45965.256692824078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45965.256692824078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45965.256692824078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45965.256692824078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45965.256692824078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45965.256692824078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45965.256692824078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45965.256692824078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45965.256692824078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45965.256692824078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45965.256692824078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45965.256692824078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45965.256692824078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45965.256692824078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45965.256692824078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45965.256693055555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45965.256693055555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45965.256693055555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45965.256693055555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45965.256693055555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45965.256693055555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45965.256693055555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45965.256693055555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45965.256693055555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45965.256693055555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45965.256693055555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45965.256693055555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45965.256693055555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45965.256693055555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45965.256693055555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45965.256693055555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45965.256693055555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45965.256693055555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45965.256693055555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45965.256693055555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45965.256693055555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45965.256693055555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45965.256693055555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45965.256693055555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45965.256693055555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45965.256693055555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45965.256693055555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45965.256693055555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45965.256693055555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45965.256693055555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45965.256693055555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45965.256693055555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45965.256693055555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45965.256693055555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45965.256693055555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45965.256693055555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45965.256693055555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45965.256693055555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45965.256693055555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45965.256693055555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45965.256693055555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45965.256693055555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45965.256693055555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45965.256693055555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45965.256693055555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45965.256693055555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45965.256693055555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45965.256693055555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45965.256693055555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45965.256693055555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45965.256693055555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45965.256693055555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45965.256693055555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45965.256693055555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45965.256693055555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45965.256693055555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45965.256693055555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45965.256693055555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45965.256693055555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45965.256693055555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45965.256693055555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45965.256693055555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45965.256693055555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45965.256693055555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45965.256693055555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45965.256693055555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45965.256693055555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45965.256693055555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45965.256693055555</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38877</v>
      </c>
      <c r="E2" s="18"/>
      <c r="F2" s="20"/>
      <c r="G2" s="21">
        <f t="shared" ref="G2:G29" ca="1" si="0">IFERROR(NOW()-F2,"-")</f>
        <v>45965.256693055555</v>
      </c>
      <c r="H2" s="22"/>
      <c r="I2" s="19" t="str">
        <f>IFERROR(VLOOKUP(D2,DB!A:F,6,0),"")</f>
        <v>SCECO</v>
      </c>
      <c r="J2" s="18" t="str">
        <f>IFERROR(VLOOKUP(D2,DB!A:G,7,0),"")</f>
        <v>In progress</v>
      </c>
      <c r="K2" s="46"/>
      <c r="L2" s="23" t="str">
        <f>IFERROR(VLOOKUP(D2,DB!A:I,9,0),"")</f>
        <v>Latis</v>
      </c>
    </row>
    <row r="3" spans="1:13" ht="15" customHeight="1">
      <c r="A3" s="19"/>
      <c r="B3" s="62" t="str">
        <f>IFERROR(VLOOKUP(D3,DB!A:K,11,0),"")</f>
        <v/>
      </c>
      <c r="C3" s="18"/>
      <c r="D3" s="18"/>
      <c r="E3" s="18"/>
      <c r="F3" s="20"/>
      <c r="G3" s="21">
        <f t="shared" ca="1" si="0"/>
        <v>45965.256693055555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45965.256693055555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45965.256693055555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45965.256693055555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45965.256693055555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45965.256693055555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45965.256693055555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45965.256693055555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45965.256693055555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45965.256693055555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45965.256693055555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45965.256693055555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45965.256693055555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45965.256693055555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45965.256693055555</v>
      </c>
      <c r="H17" s="22" t="s">
        <v>39111</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45965.256693055555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45965.256693055555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45965.256693055555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45965.256693055555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45965.256693055555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45965.256693055555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45965.256693055555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45965.256693055555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45965.256693055555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45965.256693055555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45965.256693055555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45965.256693055555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45965.256693055555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45965.256693055555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45965.256693055555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45965.256693055555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45965.256693055555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45965.256693055555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45965.256693055555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45965.256693055555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45965.256693055555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45965.256693055555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45965.256693055555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45965.256693055555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45965.256693055555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45965.256693055555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45965.256693055555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45965.256693055555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45965.256693055555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45965.256693055555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45965.256693055555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45965.256693055555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45965.256693055555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45965.256693055555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45965.256693055555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45965.256693055555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45965.256693055555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45965.256693055555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45965.256693055555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45965.256693055555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45965.256693055555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45965.256693055555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45965.256693055555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45965.256693055555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45965.256693055555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45965.256693055555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45965.256693055555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45965.256693055555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45965.256693055555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45965.256693055555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45965.256693055555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45965.256693055555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45965.256693055555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45965.256693055555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45965.256693055555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45965.256693055555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45965.256693055555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45965.256693055555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45965.256693055555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45965.256693055555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45965.256693055555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45965.256693055555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45965.256693055555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45965.256693055555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45965.256693055555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45965.256693055555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45965.256693055555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45965.256693055555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45965.256693055555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45965.256693055555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45965.256693055555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45965.256693055555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45965.256693055555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45965.256693055555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45965.256693055555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45965.256693055555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45965.256693055555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45965.256693055555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45965.256693055555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45965.256693055555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45965.256693055555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45965.256693055555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45965.256693055555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45965.256693055555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45965.256693055555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45965.256693055555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45965.256693055555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45965.256693055555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45965.256693055555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45965.256693055555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45965.256693055555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45965.256693055555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45965.256693055555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45965.256693055555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45965.256693055555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45965.256693055555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45965.256693055555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45965.256693055555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45965.256693055555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45965.256693055555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45965.256693055555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45965.256693055555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45965.256693055555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45965.256693055555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45965.256693055555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45965.256693055555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45965.256693055555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45965.256693055555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45965.256693055555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45965.256693055555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45965.256693055555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45965.256693055555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45965.256693055555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45965.256693055555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45965.256693055555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45965.256693055555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45965.256693055555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45965.256693055555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45965.256693055555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45965.256693055555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45965.256693055555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45965.256693055555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45965.256693055555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45965.256693055555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45965.256693055555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45965.256693055555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45965.256693055555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45965.256693055555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45965.256693055555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45965.256693055555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45965.256693055555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45965.256693055555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45965.256693055555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45965.256693055555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45965.256693055555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45965.256693055555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45965.256693055555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45965.256693055555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45965.256693055555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45965.256693055555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45965.256693055555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45965.256693055555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45965.256693055555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45965.256693055555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45965.256693055555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45965.256693055555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45965.256693055555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45965.256693055555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45965.256693055555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45965.256693055555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45965.256693055555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45965.256693055555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45965.256693055555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45965.256693055555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45965.256693055555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45965.256693055555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45965.256693055555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45965.256693055555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45965.256693055555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45965.256693055555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45965.256693055555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45965.256693055555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45965.256693055555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45965.256693055555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45965.256693055555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45965.256693055555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45965.256693055555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45965.256693055555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45965.256693055555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45965.256693055555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45965.256693055555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45965.256693055555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45965.256693055555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45965.256693055555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45965.256693055555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45965.256693055555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45965.256693055555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45965.256693055555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45965.256693055555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45965.256693055555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45965.256693055555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45965.256693055555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45965.256693055555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45965.256693055555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45965.256693055555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45965.256693055555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45965.256693055555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45965.256693055555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45965.256693055555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45965.256693055555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45965.256693055555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45965.256693055555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45965.256693055555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45965.256693055555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45965.256693055555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45965.256693055555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45965.256693055555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45965.256693055555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45965.256693055555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45965.256693055555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45965.256693055555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45965.256693055555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45965.256693055555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45965.256693055555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45965.256693055555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45965.256693055555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45965.256693055555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45965.256693055555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45965.256693055555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45965.256693055555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45965.256693055555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45965.256693055555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45965.256693055555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45965.256693055555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45965.256693055555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45965.256693055555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45965.256693055555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45965.256693055555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45965.256693055555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45965.256693055555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45965.256693055555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45965.256693055555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45965.256693055555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45965.256693055555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45965.256693055555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45965.256693055555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45965.256693055555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45965.256693055555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45965.256693055555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45965.256693055555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45965.256693055555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45965.256693055555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45965.256693055555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45965.256693055555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45965.256693055555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45965.256693055555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45965.256693055555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45965.256693055555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45965.256693055555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45965.256693055555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45965.256693055555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45965.256693055555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45965.256693055555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45965.256693055555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45965.256693055555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45965.256693055555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45965.256693055555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45965.256693055555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45965.256693055555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45965.256693055555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45965.256693055555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45965.256693055555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45965.256693055555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45965.256693055555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45965.256693055555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45965.256693055555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45965.256693055555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45965.256693055555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45965.256693055555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45965.256693055555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45965.256693055555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45965.256693055555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45965.256693055555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45965.256693055555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45965.256693055555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45965.256693055555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45965.256693055555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45965.256693055555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45965.256693055555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45965.256693055555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45965.256693055555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45965.256693055555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45965.256693055555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45965.256693055555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45965.256693055555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45965.256693055555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45965.256693055555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45965.256693055555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45965.256693055555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45965.256693055555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45965.256693055555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45965.256693055555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45965.256693055555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45965.256693055555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45965.256693055555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45965.256693055555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45965.256693055555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45965.256693055555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45965.256693055555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45965.256693055555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45965.256693055555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45965.256693055555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45965.256693055555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45965.256693055555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45965.256693055555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45965.256693055555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45965.256693055555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45965.256693055555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45965.256693055555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45965.256693055555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45965.256693055555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45965.256693055555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45965.256693055555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45965.256693055555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45965.256693055555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45965.256693055555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45965.256693055555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45965.256693055555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45965.256693055555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45965.256693055555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45965.256693055555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45965.256693055555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45965.256693055555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45965.256693055555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45965.256693055555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45965.256693055555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45965.256693055555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45965.256693055555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45965.256693055555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45965.256693055555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45965.256693055555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45965.256693055555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45965.256693055555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45965.256693055555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45965.256693055555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45965.256693055555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45965.256693055555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45965.256693055555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45965.256693055555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45965.256693055555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45965.256693055555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45965.256693055555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45965.256693055555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45965.256693055555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45965.256693055555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45965.256693055555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45965.256693055555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45965.256693055555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45965.256693055555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45965.256693055555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45965.256693055555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45965.256693055555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45965.256693055555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45965.256693055555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45965.256693055555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45965.256693055555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45965.256693055555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45965.256693055555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45965.256693055555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45965.256693055555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45965.256693055555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45965.256693055555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45965.256693055555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45965.256693055555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45965.256693055555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45965.256693055555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45965.256693055555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45965.256693055555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45965.256693055555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45965.256693055555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45965.256693055555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45965.256693055555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45965.256693055555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45965.256693055555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45965.256693055555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45965.256693055555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45965.256693055555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45965.256693055555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45965.256693055555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45965.256693055555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45965.256693055555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45965.256693055555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45965.256693055555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45965.256693055555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45965.256693055555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45965.256693055555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45965.256693055555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45965.256693055555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45965.256693055555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45965.256693055555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45965.256693055555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45965.256693055555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45965.256693055555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45965.256693055555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45965.256693055555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45965.256693055555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45965.256693055555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45965.256693055555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45965.256693055555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45965.256693055555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45965.256693055555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45965.256693055555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45965.256693055555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45965.256693055555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45965.256693055555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45965.256693055555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45965.256693055555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45965.256693055555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45965.256693055555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45965.256693055555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45965.256693055555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45965.256693055555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45965.256693055555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45965.256693055555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45965.256693055555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45965.256693055555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45965.256693055555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45965.256693055555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45965.256693055555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45965.256693055555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45965.256693055555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45965.256693055555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45965.256693055555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45965.256693055555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45965.256693055555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45965.256693055555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45965.256693055555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45965.256693055555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45965.256693055555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45965.256693055555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45965.256693055555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45965.256693055555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45965.256693055555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45965.256693055555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45965.256693055555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45965.256693055555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45965.256693055555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45965.256693055555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45965.256693055555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45965.256693055555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45965.256693055555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45965.256693055555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45965.256693055555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45965.256693055555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45965.256693055555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45965.256693055555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45965.256693055555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45965.256693055555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45965.256693055555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45965.256693055555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45965.256693055555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45965.256693055555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45965.256693055555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45965.256693055555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45965.256693055555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45965.256693055555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45965.256693055555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45965.256693055555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45965.256693055555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45965.256693055555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45965.256693055555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45965.256693055555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45965.256693055555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45965.256693055555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45965.256693055555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45965.256693055555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45965.256693055555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45965.256693055555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45965.256693055555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45965.256693055555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45965.256693055555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45965.256693055555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45965.256693055555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45965.256693055555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45965.256693055555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45965.256693055555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45965.256693055555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45965.256693055555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45965.256693055555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45965.256693055555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45965.256693055555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45965.256693055555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45965.256693055555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45965.256693055555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45965.256693055555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45965.256693055555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45965.256693055555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45965.256693055555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45965.256693055555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45965.256693055555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45965.256693055555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45965.256693055555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45965.256693055555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45965.256693055555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45965.256693055555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45965.256693055555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45965.256693055555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45965.256693055555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45965.256693055555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45965.256693055555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45965.256693055555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45965.256693055555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45965.256693055555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45965.256693055555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45965.256693055555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45965.256693055555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45965.256693055555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45965.256693055555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45965.256693055555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45965.256693055555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45965.256693055555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45965.256693055555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45965.256693055555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45965.256693055555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45965.256693055555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45965.256693055555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45965.256693055555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45965.256693055555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45965.256693055555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45965.256693055555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45965.256693055555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45965.256693055555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45965.256693055555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45965.256693055555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45965.256693055555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45965.256693055555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45965.256693055555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45965.256693055555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45965.256693055555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45965.256693055555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45965.256693055555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45965.256693055555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45965.256693055555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45965.256693055555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45965.256693055555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45965.256693055555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45965.256693055555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45965.256693055555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45965.256693055555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45965.256693055555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45965.256693055555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45965.256693055555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45965.256693055555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45965.256693055555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45965.256693055555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45965.256693055555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45965.256693055555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45965.256693055555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45965.256693055555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45965.256693055555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45965.256693055555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45965.256693055555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45965.256693055555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45965.256693055555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45965.256693055555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45965.256693055555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45965.256693055555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45965.256693055555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45965.256693055555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45965.256693055555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45965.256693055555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45965.256693055555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45965.256693055555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45965.256693055555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45965.256693055555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45965.256693055555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45965.256693055555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45965.256693055555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45965.256693055555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45965.256693055555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45965.256693055555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45965.256693055555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45965.256693055555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45965.256693055555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45965.256693055555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45965.256693055555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45965.256693055555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45965.256693055555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45965.256693055555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45965.256693055555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45965.256693055555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45965.256693055555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45965.256693055555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45965.256693055555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45965.256693055555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45965.256693055555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45965.256693055555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45965.256693055555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45965.256693055555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45965.256693055555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45965.256693055555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45965.256693055555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45965.256693055555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45965.256693055555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45965.256693055555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45965.256693055555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45965.256693055555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45965.256693055555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45965.256693055555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45965.256693055555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45965.256693055555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45965.256693055555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45965.256693055555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45965.256693055555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45965.256693055555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45965.256693055555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45965.256693055555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45965.256693055555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45965.256693055555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45965.256693055555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45965.256693055555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45965.256693055555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45965.256693055555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45965.256693055555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45965.256693055555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45965.256693055555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45965.256693055555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45965.256693055555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45965.256693055555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45965.256693055555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45965.256693055555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45965.256693055555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45965.256693055555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45965.256693055555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45965.256693055555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45965.256693055555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45965.256693055555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45965.256693055555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45965.256693055555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45965.256693055555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45965.256693055555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45965.256693055555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45965.256693055555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45965.256693055555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45965.256693055555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45965.256693055555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45965.256693055555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45965.256693055555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45965.256693055555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45965.256693055555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45965.256693055555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45965.256693055555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45965.256693055555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45965.256693055555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45965.256693055555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45965.256693055555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45965.256693055555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45965.256693055555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45965.256693055555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45965.256693055555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45965.256693055555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45965.256693055555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45965.256693055555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45965.256693055555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45965.256693055555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45965.256693055555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45965.256693055555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45965.256693055555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45965.256693055555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45965.256693055555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45965.256693055555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45965.256693055555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45965.256693055555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45965.256693055555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45965.256693055555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45965.256693055555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45965.256693055555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45965.256693055555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45965.256693055555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45965.256693055555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45965.256693055555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45965.256693055555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45965.256693055555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45965.256693055555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45965.256693055555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45965.256693055555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45965.256693055555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45965.256693055555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45965.256693055555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45965.256693055555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45965.256693055555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45965.256693055555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45965.256693055555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45965.256693055555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45965.256693055555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45965.256693055555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45965.256693055555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45965.256693055555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45965.256693055555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45965.256693055555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45965.256693055555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45965.256693055555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45965.256693055555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45965.256693055555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45965.256693055555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45965.256693055555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45965.256693055555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45965.256693055555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45965.256693055555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45965.256693055555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45965.256693055555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45965.256693055555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45965.256693055555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45965.256693055555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45965.256693055555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45965.256693055555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45965.256693055555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45965.256693055555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45965.256693055555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45965.256693055555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45965.256693055555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45965.256693055555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45965.256693055555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45965.256693055555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45965.256693055555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45965.256693055555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45965.256693055555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45965.256693055555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45965.256693055555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45965.256693055555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45965.256693055555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45965.256693055555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45965.256693055555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45965.256693055555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45965.256693055555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45965.256693055555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45965.256693055555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45965.256693055555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45965.256693055555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45965.256693055555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45965.256693055555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45965.256693055555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45965.256693055555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45965.256693055555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45965.256693055555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45965.256693055555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45965.256693055555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45965.256693055555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45965.256693055555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45965.256693055555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45965.256693055555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45965.256693055555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45965.256693055555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45965.256693055555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45965.256693055555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45965.256693055555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45965.256693055555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45965.256693055555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45965.256693055555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45965.256693055555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45965.256693055555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45965.256693055555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45965.256693055555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45965.256693055555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45965.256693055555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45965.256693055555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45965.256693055555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45965.256693055555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45965.256693055555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45965.256693055555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45965.256693055555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45965.256693055555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45965.256693055555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45965.256693055555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45965.256693055555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45965.256693055555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45965.256693055555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45965.256693055555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45965.256693055555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45965.256693055555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45965.256693055555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45965.256693055555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45965.256693055555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45965.256693055555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45965.256693055555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45965.256693055555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45965.256693055555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45965.256693055555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45965.256693055555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45965.256693055555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45965.256693055555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45965.256693055555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45965.256693055555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45965.256693055555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45965.256693055555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45965.256693055555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45965.256693055555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45965.256693055555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45965.256693055555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45965.256693055555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45965.256693055555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45965.256693055555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45965.256693055555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45965.256693055555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45965.256693055555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45965.256693055555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45965.256693055555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45965.256693055555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45965.256693055555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45965.256693055555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45965.256693055555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45965.256693055555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45965.256693055555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45965.256693055555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45965.256693055555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45965.256693055555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45965.256693055555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45965.256693055555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45965.256693055555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45965.256693055555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45965.256693055555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45965.256693055555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45965.256693055555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45965.256693055555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45965.256693055555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45965.256693055555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45965.256693055555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45965.256693055555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45965.256693055555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45965.256693055555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45965.256693055555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45965.256693055555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45965.256693055555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45965.256693055555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45965.256693055555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45965.256693055555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45965.256693055555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45965.256693055555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45965.256693055555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45965.256693055555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45965.256693055555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45965.256693055555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45965.256693055555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45965.256693055555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45965.256693055555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45965.256693055555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45965.256693055555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45965.256693055555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45965.256693055555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45965.256693055555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45965.256693055555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45965.256693055555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45965.256693055555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45965.256693055555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45965.256693055555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45965.256693055555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45965.256693055555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45965.256693055555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45965.256693055555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45965.256693055555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45965.256693055555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45965.256693055555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45965.256693055555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45965.256693055555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45965.256693055555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45965.256693055555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45965.256693055555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45965.256693055555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45965.256693055555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45965.256693055555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45965.256693055555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45965.256693055555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45965.256693055555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45965.256693055555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45965.256693055555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45965.256693055555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45965.256693055555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45965.256693055555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45965.256693055555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45965.256693055555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45965.256693055555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45965.256693055555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45965.256693055555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45965.256693055555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45965.256693055555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45965.256693055555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45965.256693055555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45965.256693055555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45965.256693055555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45965.256693055555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45965.256693055555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45965.256693055555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45965.256693055555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45965.256693055555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45965.256693055555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45965.256693055555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45965.256693055555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45965.256693055555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45965.256693055555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45965.256693055555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45965.256693055555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45965.256693055555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45965.256693055555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45965.256693055555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45965.256693055555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45965.256693055555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45965.256693055555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45965.256693055555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45965.256693055555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45965.256693055555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45965.256693055555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45965.256693055555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45965.256693055555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45965.256693055555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45965.256693055555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45965.256693055555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45965.256693055555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45965.256693055555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45965.256693055555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45965.256693055555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45965.256693055555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45965.256693055555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45965.256693055555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45965.256693055555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45965.256693055555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45965.256693055555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45965.256693055555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45965.256693055555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45965.256693055555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45965.256693055555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45965.256693055555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45965.256693055555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45965.256693055555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45965.256693055555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45965.256693055555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45965.256693055555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45965.256693055555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45965.256693055555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45965.256693055555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45965.256693055555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45965.256693055555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45965.256693055555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45965.256693055555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45965.256693055555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45965.256693055555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45965.256693055555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45965.256693055555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45965.256693055555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45965.256693055555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45965.256693055555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45965.256693055555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45965.256693055555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45965.256693055555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45965.256693055555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45965.256693055555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45965.256693055555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45965.256693055555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45965.256693055555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45965.256693055555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45965.256693055555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45965.256693055555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45965.256693055555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45965.256693055555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45965.256693055555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45965.256693055555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45965.256693055555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45965.256693055555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45965.256693055555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45965.256693055555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45965.256693055555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45965.256693055555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45965.256693055555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45965.256693055555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45965.256693055555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45965.256693055555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45965.256693055555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45965.256693055555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45965.256693055555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45965.256693055555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45965.256693055555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45965.256693055555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45965.256693055555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45965.256693055555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45965.256693055555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45965.256693055555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45965.256693055555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45965.256693055555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45965.256693055555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45965.256693055555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45965.256693055555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45965.256693055555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45965.256693055555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45965.256693055555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45965.256693055555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45965.256693055555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45965.256693055555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45965.256693055555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45965.256693055555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45965.256693055555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45965.256693055555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45965.256693055555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45965.256693055555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45965.256693055555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45965.256693055555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45965.256693055555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45965.256693055555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45965.256693055555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45965.256693055555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45965.256693055555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45965.256693055555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45965.256693055555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45965.256693055555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45965.256693055555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45965.256693055555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45965.256693055555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45965.256693055555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45965.256693055555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45965.256693055555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45965.256693055555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45965.256693055555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45965.256693055555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45965.256693055555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45965.256693055555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45965.256693055555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45965.256693055555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45965.256693055555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45965.256693055555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45965.256693055555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45965.256693055555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45965.256693055555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45965.256693055555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45965.256693055555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45965.256693055555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45965.256693055555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45965.256693055555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45965.256693055555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45965.256693055555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45965.256693055555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45965.256693055555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45965.256693055555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45965.256693055555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45965.256693055555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45965.256693055555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45965.256693055555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45965.256693055555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45965.256693055555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45965.256693055555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45965.256693055555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45965.256693055555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45965.256693055555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45965.256693055555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45965.256693055555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45965.256693055555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45965.256693055555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45965.256693055555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45965.256693055555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45965.256693055555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45965.256693055555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45965.256693055555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45965.256693055555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45965.256693055555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45965.256693055555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45965.256693055555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45965.256693055555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45965.256693055555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45965.256693055555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45965.256693055555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45965.256693055555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45965.256693055555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45965.256693055555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45965.256693055555</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261.77597546295874</v>
      </c>
      <c r="H2" s="98">
        <v>45703.474768518521</v>
      </c>
      <c r="I2" s="98" t="str">
        <f>IFERROR(VLOOKUP(D2,DB!A:F,6,0),"")</f>
        <v>SCECO</v>
      </c>
      <c r="J2" s="98" t="str">
        <f>IFERROR(VLOOKUP(D2,DB!A:G,7,0),"")</f>
        <v>Dead</v>
      </c>
      <c r="K2" s="100" t="s">
        <v>39113</v>
      </c>
      <c r="L2" s="93" t="str">
        <f>IFERROR(VLOOKUP(D2,DB!A:I,9,0),"")</f>
        <v>Latis</v>
      </c>
    </row>
    <row r="3" spans="1:16" ht="15" customHeight="1">
      <c r="A3" s="118"/>
      <c r="B3" s="118" t="str">
        <f>IFERROR(VLOOKUP(D3,DB!A:K,11,0),"")</f>
        <v/>
      </c>
      <c r="C3" s="119"/>
      <c r="D3" s="120" t="s">
        <v>39111</v>
      </c>
      <c r="E3" s="97"/>
      <c r="F3" s="122"/>
      <c r="G3" s="123">
        <f ca="1">IFERROR(NOW()-F3,"")</f>
        <v>45965.256693055555</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45965.256693055555</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45965.256693055555</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45965.256693055555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45965.256693055555</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45965.256693055555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45965.256693055555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45965.256693055555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45965.256693055555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45965.256693055555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45965.256693055555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45965.256693055555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45965.256693055555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45965.256693055555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45965.256693055555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45965.256693055555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45965.256693055555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45965.256693055555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45965.256693055555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45965.256693055555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45965.256693055555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45965.256693055555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45965.256693055555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45965.256693055555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45965.256693055555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45965.256693055555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45965.256693055555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45965.256693055555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45965.256693055555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45965.256693055555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45965.256693055555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45965.256693055555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45965.256693055555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45965.256693055555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45965.256693055555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45965.256693055555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45965.256693055555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45965.256693055555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45965.256693055555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45965.256693055555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45965.256693055555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45965.256693055555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45965.256693055555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45965.256693055555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45965.256693055555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45965.256693055555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45965.256693055555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45965.256693055555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45965.256693055555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45965.256693055555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45965.256693055555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45965.256693055555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45965.256693055555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45965.256693055555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45965.256693055555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45965.256693055555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45965.256693055555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45965.256693055555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45965.256693055555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45965.256693055555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45965.256693055555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45965.256693055555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45965.256693055555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45965.256693055555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45965.256693055555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45965.256693055555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45965.256693055555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45965.256693055555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45965.256693055555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45965.256693055555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45965.256693055555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45965.256693055555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45965.256693055555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45965.256693055555</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45965.256693055555</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73.424632638889307</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39.067815740738297</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16.595581944442529</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45965.256693055555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45965.256693055555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45965.256693055555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45965.256693055555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45965.256693055555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45965.256693055555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45965.256693055555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45965.256693055555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45965.256693055555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45965.256693055555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45965.256693055555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45965.256693055555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45965.256693055555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45965.256693055555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45965.256693055555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45965.256693055555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45965.256693055555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45965.256693055555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45965.256693055555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45965.256693055555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45965.256693055555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45965.256693055555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45965.256693055555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45965.256693055555</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45965.256693055555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45965.256693055555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45965.256693055555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45965.256693055555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45965.256693055555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45965.256693055555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45965.256693055555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45965.256693055555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45965.256693055555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45965.256693055555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45965.256693055555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45965.256693055555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45965.256693055555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45965.256693055555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45965.256693055555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45965.256693055555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45965.256693055555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45965.256693055555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45965.256693055555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45965.256693055555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45965.256693055555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45965.256693055555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45965.256693055555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45965.256693055555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45965.256693055555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45965.256693055555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45965.256693055555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45965.256693055555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45965.256693055555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45965.256693055555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45965.256693055555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45965.256693055555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45965.256693055555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45965.256693055555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45965.256693055555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45965.256693055555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45965.256693055555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45965.256693055555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45965.256693055555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45965.256693055555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45965.256693055555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45965.256693055555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45965.256693055555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45965.256693055555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45965.256693055555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45965.256693055555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45965.256693055555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45965.256693055555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45965.256693055555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45965.256693055555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45965.256693055555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45965.256693055555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45965.256693055555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45965.256693055555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45965.256693055555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45965.256693055555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45965.256693055555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45965.256693055555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45965.256693055555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45965.256693055555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45965.256693055555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45965.256693055555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45965.256693055555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45965.256693055555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45965.256693055555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45965.256693055555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45965.256693055555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45965.256693055555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45965.256693055555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45965.256693055555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45965.256693055555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45965.256693055555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45965.256693055555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45965.256693055555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45965.256693055555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45965.256693055555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45965.256693055555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45965.256693055555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45965.256693055555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45965.256693055555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45965.256693055555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45965.256693055555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45965.256693055555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45965.256693055555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45965.256693055555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45965.256693055555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45965.256693055555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45965.256693055555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45965.256693055555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45965.256693055555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45965.256693055555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45965.256693055555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45965.256693055555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45965.256693055555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45965.256693055555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45965.256693055555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45965.256693055555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45965.256693055555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45965.256693055555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45965.256693055555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45965.256693055555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45965.256693055555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45965.256693055555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45965.256693055555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45965.256693055555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45965.256693055555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45965.256693055555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45965.256693055555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45965.256693055555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45965.256693055555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45965.256693055555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45965.256693055555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45965.256693055555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45965.256693055555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45965.256693055555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45965.256693055555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45965.256693055555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45965.256693055555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45965.256693055555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45965.256693055555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45965.256693055555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45965.256693055555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45965.256693055555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45965.256693055555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45965.256693055555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45965.256693055555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45965.256693055555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45965.256693055555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45965.256693055555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45965.256693055555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45965.256693055555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45965.256693055555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45965.256693055555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45965.256693055555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45965.256693055555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45965.256693055555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45965.256693055555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45965.256693055555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45965.256693055555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45965.256693055555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45965.256693055555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45965.256693055555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45965.256693055555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45965.256693055555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45965.256693055555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45965.256693055555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45965.256693055555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45965.256693055555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45965.256693055555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45965.256693055555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45965.256693055555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45965.256693055555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45965.256693055555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45965.256693055555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45965.256693055555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45965.256693055555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45965.256693055555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45965.256693055555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45965.256693055555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45965.256693055555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45965.256693055555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45965.256693055555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45965.256693055555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45965.256693055555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45965.256693055555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45965.256693055555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45965.256693055555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45965.256693055555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45965.256693055555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45965.256693055555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45965.256693055555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45965.256693055555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45965.256693055555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45965.256693055555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45965.256693055555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45965.256693055555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45965.256693055555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45965.256693055555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45965.256693055555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45965.256693055555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45965.256693055555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45965.256693055555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45965.256693055555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45965.256693055555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45965.256693055555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45965.256693055555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45965.256693055555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45965.256693055555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45965.256693055555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45965.256693055555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45965.256693055555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45965.256693055555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45965.256693055555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45965.256693055555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45965.256693055555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45965.256693055555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45965.256693055555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45965.256693055555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45965.256693055555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45965.256693055555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45965.256693055555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45965.256693055555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45965.256693055555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45965.256693055555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45965.256693055555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45965.256693055555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45965.256693055555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45965.256693055555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45965.256693055555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45965.256693055555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45965.256693055555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45965.256693055555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45965.256693055555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45965.256693055555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45965.256693055555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45965.256693055555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45965.256693055555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45965.256693055555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45965.256693055555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45965.256693055555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45965.256693055555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45965.256693055555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45965.256693055555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45965.256693055555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45965.256693055555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45965.256693055555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45965.256693055555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45965.256693055555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45965.256693055555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45965.256693055555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45965.256693055555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45965.256693055555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45965.256693055555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45965.256693055555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45965.256693055555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45965.256693055555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45965.256693055555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45965.256693055555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45965.256693055555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45965.256693055555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45965.256693055555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45965.256693055555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45965.256693055555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45965.256693055555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45965.256693055555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45965.256693055555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45965.256693055555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45965.256693055555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45965.256693055555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45965.256693055555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45965.256693055555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45965.256693055555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45965.256693055555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45965.256693055555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45965.256693055555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45965.256693055555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45965.256693055555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45965.256693055555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45965.256693055555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45965.256693055555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45965.256693055555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45965.256693055555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45965.256693055555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45965.256693055555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45965.256693055555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45965.256693055555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45965.256693055555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45965.256693055555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45965.256693055555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45965.256693055555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45965.256693055555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45965.256693055555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45965.256693055555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45965.256693055555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45965.256693055555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45965.256693055555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45965.256693055555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45965.256693055555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45965.256693055555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45965.256693055555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45965.256693055555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45965.256693055555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45965.256693055555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45965.256693055555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45965.256693055555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45965.256693055555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45965.256693055555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45965.256693055555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45965.256693055555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45965.256693055555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45965.256693055555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45965.256693055555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45965.256693055555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45965.256693055555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45965.256693055555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45965.256693055555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45965.256693055555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45965.256693055555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45965.256693055555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45965.256693055555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45965.256693055555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45965.256693055555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45965.256693055555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45965.256693055555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45965.256693055555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45965.256693055555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45965.256693055555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45965.256693055555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45965.256693055555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45965.256693055555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45965.256693055555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45965.256693055555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45965.256693055555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45965.256693055555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45965.256693055555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45965.256693055555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45965.256693055555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45965.256693055555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45965.256693055555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45965.256693055555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45965.256693055555</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workbookViewId="0">
      <selection activeCell="E7" sqref="E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39120</v>
      </c>
      <c r="B2" s="169" t="str">
        <f>IFERROR(VLOOKUP(D2,DB!A:K,11,0),"")</f>
        <v>R6</v>
      </c>
      <c r="C2" s="170">
        <v>2</v>
      </c>
      <c r="D2" s="169" t="s">
        <v>38968</v>
      </c>
      <c r="E2" s="102" t="s">
        <v>39021</v>
      </c>
      <c r="F2" s="171">
        <v>45965.225231481483</v>
      </c>
      <c r="G2" s="115">
        <f t="shared" ref="G2:G6" ca="1" si="0">IFERROR(NOW()-F2,"-")</f>
        <v>3.146134259441169E-2</v>
      </c>
      <c r="H2" s="171">
        <v>45965.202731481484</v>
      </c>
      <c r="I2" s="169" t="str">
        <f>IFERROR(VLOOKUP(D2,DB!A:F,6,0),"")</f>
        <v>Generator-SG</v>
      </c>
      <c r="J2" s="169" t="str">
        <f>IFERROR(VLOOKUP(D2,DB!A:G,7,0),"")</f>
        <v>Vandalized</v>
      </c>
      <c r="K2" s="172" t="s">
        <v>39121</v>
      </c>
      <c r="L2" s="173" t="str">
        <f>IFERROR(VLOOKUP(D2,DB!A:I,9,0),"")</f>
        <v>Latis</v>
      </c>
    </row>
    <row r="3" spans="1:16383" ht="31.5" customHeight="1">
      <c r="A3" s="168"/>
      <c r="B3" s="169" t="str">
        <f>IFERROR(VLOOKUP(D3,DB!A:K,11,0),"")</f>
        <v/>
      </c>
      <c r="C3" s="170"/>
      <c r="D3" s="169"/>
      <c r="E3" s="102"/>
      <c r="F3" s="171"/>
      <c r="G3" s="115">
        <f t="shared" ca="1" si="0"/>
        <v>45965.256692824078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45965.256692824078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45965.256692824078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45965.256692824078</v>
      </c>
      <c r="H6" s="171"/>
      <c r="I6" s="169" t="str">
        <f>IFERROR(VLOOKUP(D6,DB!A:F,6,0),"")</f>
        <v/>
      </c>
      <c r="J6" s="169" t="str">
        <f>IFERROR(VLOOKUP(D6,DB!A:G,7,0),"")</f>
        <v/>
      </c>
      <c r="K6" s="172"/>
      <c r="L6" s="173" t="str">
        <f>IFERROR(VLOOKUP(D6,DB!A:I,9,0),"")</f>
        <v/>
      </c>
    </row>
    <row r="7" spans="1:16383" ht="31.5" customHeight="1">
      <c r="A7" s="103"/>
      <c r="B7" s="102" t="str">
        <f>IFERROR(VLOOKUP(D7,DB!A:K,11,0),"")</f>
        <v/>
      </c>
      <c r="C7" s="104"/>
      <c r="D7" s="102"/>
      <c r="E7" s="105"/>
      <c r="F7" s="106"/>
      <c r="G7" s="76">
        <f ca="1">IFERROR(NOW()-F7,"-")</f>
        <v>45965.256692824078</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45965.256692824078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45965.256692824078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45965.256692824078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45965.256692824078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45965.256692824078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45965.256692824078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45965.256692824078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45965.256692824078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45965.256692824078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45965.256692824078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45965.256692824078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45965.256692824078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45965.256692824078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45965.256692824078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45965.256692824078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45965.256692824078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45965.256692824078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45965.256692824078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45965.256692824078</v>
      </c>
      <c r="H26" s="106"/>
      <c r="I26" s="102" t="str">
        <f>IFERROR(VLOOKUP(D26,DB!A:F,6,0),"")</f>
        <v/>
      </c>
      <c r="J26" s="101" t="str">
        <f>IFERROR(VLOOKUP(D26,DB!A:G,7,0),"")</f>
        <v/>
      </c>
      <c r="K26" s="107"/>
      <c r="L26" s="108"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2025-11-04T03:11:40Z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