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36" documentId="120_S{2AC9BD13-BADA-5192-A53E-5A8FF88502F6}" xr6:coauthVersionLast="47" xr6:coauthVersionMax="47" xr10:uidLastSave="{667DF15E-DD76-4CB7-B516-50386008F38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<sst xmlns="http://schemas.openxmlformats.org/spreadsheetml/2006/main" count="180284" uniqueCount="39125">
  <si>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</si>
  <si>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</si>
  <si>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</si>
  <si>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</si>
  <si>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</si>
  <si>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</si>
  <si>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</si>
  <si>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</si>
  <si>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</si>
  <si>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</si>
  <si>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</si>
  <si>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</si>
  <si>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</si>
  <si>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</si>
  <si>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</si>
  <si>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</si>
  <si>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</si>
  <si>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</si>
  <si>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</si>
  <si>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</si>
  <si>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</si>
  <si>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</si>
  <si>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</si>
  <si>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</si>
  <si>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</si>
  <si>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</si>
  <si>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</si>
  <si>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</si>
  <si>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</si>
  <si>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</si>
  <si>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</si>
  <si>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</si>
  <si>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</si>
  <si>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</si>
  <si>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</si>
  <si>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</si>
  <si>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</si>
  <si>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</si>
  <si>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</si>
  <si>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</si>
  <si>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</si>
  <si>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</si>
  <si>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</si>
  <si>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</si>
  <si>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</si>
  <si>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</si>
  <si>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</si>
  <si>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</si>
  <si>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</si>
  <si>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</si>
  <si>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</si>
  <si>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</si>
  <si>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</si>
  <si>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</si>
  <si>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</si>
  <si>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</si>
  <si>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</si>
  <si>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</si>
  <si>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</si>
  <si>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</si>
  <si>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</si>
  <si>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</si>
  <si>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</si>
  <si>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</si>
  <si>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</si>
  <si>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</si>
  <si>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</si>
  <si>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</si>
  <si>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</si>
  <si>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</si>
  <si>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</si>
  <si>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</si>
  <si>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</si>
  <si>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</si>
  <si>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</si>
  <si>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</si>
  <si>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</si>
  <si>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</si>
  <si>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</si>
  <si>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</si>
  <si>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</si>
  <si>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</si>
  <si>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</si>
  <si>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</si>
  <si>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</si>
  <si>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</si>
  <si>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</si>
  <si>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</si>
  <si>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</si>
  <si>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</si>
  <si>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</si>
  <si>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</si>
  <si>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</si>
  <si>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</si>
  <si>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</si>
  <si>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</si>
  <si>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</si>
  <si>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</si>
  <si>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</si>
  <si>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</si>
  <si>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</si>
  <si>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</si>
  <si>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</si>
  <si>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</si>
  <si>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</si>
  <si>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</si>
  <si>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</si>
  <si>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</si>
  <si>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</si>
  <si>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</si>
  <si>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</si>
  <si>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</si>
  <si>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</si>
  <si>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</si>
  <si>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</si>
  <si>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</si>
  <si>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</si>
  <si>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</si>
  <si>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</si>
  <si>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</si>
  <si>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</si>
  <si>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</si>
  <si>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</si>
  <si>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</si>
  <si>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</si>
  <si>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</si>
  <si>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</si>
  <si>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</si>
  <si>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</si>
  <si>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</si>
  <si>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</si>
  <si>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</si>
  <si>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</si>
  <si>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</si>
  <si>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</si>
  <si>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</si>
  <si>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</si>
  <si>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</si>
  <si>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</si>
  <si>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</si>
  <si>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</si>
  <si>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</si>
  <si>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</si>
  <si>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</si>
  <si>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</si>
  <si>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</si>
  <si>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</si>
  <si>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</si>
  <si>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</si>
  <si>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</si>
  <si>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</si>
  <si>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</si>
  <si>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</si>
  <si>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</si>
  <si>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</si>
  <si>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</si>
  <si>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</si>
  <si>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</si>
  <si>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</si>
  <si>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</si>
  <si>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</si>
  <si>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</si>
  <si>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</si>
  <si>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</si>
  <si>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</si>
  <si>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</si>
  <si>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</si>
  <si>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</si>
  <si>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</si>
  <si>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</si>
  <si>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</si>
  <si>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</si>
  <si>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</si>
  <si>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</si>
  <si>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</si>
  <si>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</si>
  <si>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</si>
  <si>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</si>
  <si>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</si>
  <si>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</si>
  <si>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</si>
  <si>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</si>
  <si>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</si>
  <si>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</si>
  <si>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</si>
  <si>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</si>
  <si>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</si>
  <si>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</si>
  <si>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</si>
  <si>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</si>
  <si>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</si>
  <si>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</si>
  <si>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</si>
  <si>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</si>
  <si>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</si>
  <si>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</si>
  <si>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</si>
  <si>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</si>
  <si>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</si>
  <si>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</si>
  <si>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</si>
  <si>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</si>
  <si>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</si>
  <si>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</si>
  <si>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</si>
  <si>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</si>
  <si>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</si>
  <si>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</si>
  <si>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</si>
  <si>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</si>
  <si>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</si>
  <si>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</si>
  <si>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</si>
  <si>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</si>
  <si>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</si>
  <si>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</si>
  <si>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</si>
  <si>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</si>
  <si>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</si>
  <si>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</si>
  <si>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</si>
  <si>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</si>
  <si>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</si>
  <si>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</si>
  <si>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</si>
  <si>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</si>
  <si>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</si>
  <si>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</si>
  <si>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</si>
  <si>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</si>
  <si>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</si>
  <si>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</si>
  <si>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</si>
  <si>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</si>
  <si>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</si>
  <si>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</si>
  <si>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</si>
  <si>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</si>
  <si>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</si>
  <si>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</si>
  <si>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</si>
  <si>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</si>
  <si>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</si>
  <si>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</si>
  <si>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</si>
  <si>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</si>
  <si>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</si>
  <si>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</si>
  <si>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</si>
  <si>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</si>
  <si>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</si>
  <si>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</si>
  <si>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</si>
  <si>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</si>
  <si>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</si>
  <si>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</si>
  <si>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</si>
  <si>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</si>
  <si>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</si>
  <si>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</si>
  <si>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</si>
  <si>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</si>
  <si>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</si>
  <si>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</si>
  <si>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</si>
  <si>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</si>
  <si>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</si>
  <si>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</si>
  <si>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</si>
  <si>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</si>
  <si>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</si>
  <si>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</si>
  <si>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</si>
  <si>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</si>
  <si>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</si>
  <si>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</si>
  <si>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</si>
  <si>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</si>
  <si>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</si>
  <si>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</si>
  <si>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</si>
  <si>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</si>
  <si>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</si>
  <si>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</si>
  <si>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</si>
  <si>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</si>
  <si>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</si>
  <si>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</si>
  <si>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</si>
  <si>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</si>
  <si>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</si>
  <si>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</si>
  <si>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</si>
  <si>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</si>
  <si>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</si>
  <si>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</si>
  <si>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</si>
  <si>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</si>
  <si>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</si>
  <si>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</si>
  <si>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</si>
  <si>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</si>
  <si>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</si>
  <si>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</si>
  <si>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</si>
  <si>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</si>
  <si>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</si>
  <si>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</si>
  <si>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</si>
  <si>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</si>
  <si>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</si>
  <si>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</si>
  <si>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</si>
  <si>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</si>
  <si>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</si>
  <si>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</si>
  <si>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</si>
  <si>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</si>
  <si>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</si>
  <si>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</si>
  <si>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</si>
  <si>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</si>
  <si>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</si>
  <si>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</si>
  <si>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</si>
  <si>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</si>
  <si>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</si>
  <si>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</si>
  <si>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</si>
  <si>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</si>
  <si>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</si>
  <si>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</si>
  <si>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</si>
  <si>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</si>
  <si>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</si>
  <si>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</si>
  <si>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</si>
  <si>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</si>
  <si>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</si>
  <si>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</si>
  <si>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</si>
  <si>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</si>
  <si>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</si>
  <si>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</si>
  <si>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</si>
  <si>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</si>
  <si>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</si>
  <si>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</si>
  <si>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</si>
  <si>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</si>
  <si>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</si>
  <si>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</si>
  <si>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</si>
  <si>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</si>
  <si>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</si>
  <si>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</si>
  <si>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</si>
  <si>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</si>
  <si>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</si>
  <si>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</si>
  <si>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</si>
  <si>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</si>
  <si>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</si>
  <si>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</si>
  <si>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</si>
  <si>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</si>
  <si>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</si>
  <si>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</si>
  <si>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</si>
  <si>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</si>
  <si>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</si>
  <si>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</si>
  <si>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</si>
  <si>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</si>
  <si>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</si>
  <si>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</si>
  <si>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</si>
  <si>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</si>
  <si>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</si>
  <si>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</si>
  <si>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</si>
  <si>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</si>
  <si>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</si>
  <si>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</si>
  <si>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</si>
  <si>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</si>
  <si>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</si>
  <si>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</si>
  <si>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</si>
  <si>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</si>
  <si>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</si>
  <si>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</si>
  <si>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</si>
  <si>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</si>
  <si>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</si>
  <si>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</si>
  <si>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</si>
  <si>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</si>
  <si>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</si>
  <si>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</si>
  <si>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</si>
  <si>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</si>
  <si>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</si>
  <si>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</si>
  <si>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</si>
  <si>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</si>
  <si>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</si>
  <si>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</si>
  <si>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</si>
  <si>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</si>
  <si>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</si>
  <si>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</si>
  <si>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</si>
  <si>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</si>
  <si>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</si>
  <si>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</si>
  <si>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</si>
  <si>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</si>
  <si>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</si>
  <si>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</si>
  <si>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</si>
  <si>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</si>
  <si>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</si>
  <si>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</si>
  <si>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</si>
  <si>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</si>
  <si>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</si>
  <si>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</si>
  <si>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</si>
  <si>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</si>
  <si>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</si>
  <si>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</si>
  <si>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</si>
  <si>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</si>
  <si>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</si>
  <si>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</si>
  <si>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</si>
  <si>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</si>
  <si>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</si>
  <si>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</si>
  <si>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</si>
  <si>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</si>
  <si>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</si>
  <si>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</si>
  <si>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</si>
  <si>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</si>
  <si>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</si>
  <si>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</si>
  <si>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</si>
  <si>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</si>
  <si>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</si>
  <si>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</si>
  <si>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</si>
  <si>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</si>
  <si>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</si>
  <si>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</si>
  <si>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</si>
  <si>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</si>
  <si>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</si>
  <si>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</si>
  <si>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</si>
  <si>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</si>
  <si>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</si>
  <si>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</si>
  <si>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</si>
  <si>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</si>
  <si>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</si>
  <si>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</si>
  <si>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</si>
  <si>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</si>
  <si>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</si>
  <si>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</si>
  <si>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</si>
  <si>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</si>
  <si>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</si>
  <si>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</si>
  <si>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</si>
  <si>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</si>
  <si>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</si>
  <si>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</si>
  <si>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</si>
  <si>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</si>
  <si>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</si>
  <si>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</si>
  <si>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</si>
  <si>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</si>
  <si>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</si>
  <si>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</si>
  <si>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</si>
  <si>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</si>
  <si>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</si>
  <si>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</si>
  <si>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</si>
  <si>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</si>
  <si>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</si>
  <si>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</si>
  <si>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</si>
  <si>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</si>
  <si>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</si>
  <si>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</si>
  <si>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</si>
  <si>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</si>
  <si>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</si>
  <si>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</si>
  <si>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</si>
  <si>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</si>
  <si>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</si>
  <si>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</si>
  <si>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</si>
  <si>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</si>
  <si>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</si>
  <si>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</si>
  <si>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</si>
  <si>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</si>
  <si>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</si>
  <si>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</si>
  <si>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</si>
  <si>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</si>
  <si>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</si>
  <si>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</si>
  <si>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</si>
  <si>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</si>
  <si>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</si>
  <si>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</si>
  <si>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</si>
  <si>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</si>
  <si>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</si>
  <si>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</si>
  <si>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</si>
  <si>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</si>
  <si>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</si>
  <si>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</si>
  <si>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</si>
  <si>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</si>
  <si>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</si>
  <si>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</si>
  <si>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</si>
  <si>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</si>
  <si>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</si>
  <si>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</si>
  <si>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</si>
  <si>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</si>
  <si>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</si>
  <si>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</si>
  <si>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</si>
  <si>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</si>
  <si>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</si>
  <si>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</si>
  <si>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</si>
  <si>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</si>
  <si>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</si>
  <si>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</si>
  <si>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</si>
  <si>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</si>
  <si>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</si>
  <si>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</si>
  <si>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</si>
  <si>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</si>
  <si>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</si>
  <si>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</si>
  <si>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</si>
  <si>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</si>
  <si>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</si>
  <si>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</si>
  <si>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</si>
  <si>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</si>
  <si>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</si>
  <si>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</si>
  <si>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</si>
  <si>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</si>
  <si>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</si>
  <si>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</si>
  <si>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</si>
  <si>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</si>
  <si>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</si>
  <si>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</si>
  <si>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</si>
  <si>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</si>
  <si>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</si>
  <si>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</si>
  <si>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</si>
  <si>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</si>
  <si>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</si>
  <si>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</si>
  <si>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</si>
  <si>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</si>
  <si>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</si>
  <si>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</si>
  <si>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</si>
  <si>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</si>
  <si>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</si>
  <si>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</si>
  <si>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</si>
  <si>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</si>
  <si>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</si>
  <si>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</si>
  <si>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</si>
  <si>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</si>
  <si>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</si>
  <si>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</si>
  <si>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</si>
  <si>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</si>
  <si>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</si>
  <si>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</si>
  <si>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</si>
  <si>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</si>
  <si>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</si>
  <si>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</si>
  <si>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</si>
  <si>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</si>
  <si>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</si>
  <si>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</si>
  <si>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</si>
  <si>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</si>
  <si>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</si>
  <si>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</si>
  <si>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</si>
  <si>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</si>
  <si>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</si>
  <si>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</si>
  <si>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</si>
  <si>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</si>
  <si>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</si>
  <si>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</si>
  <si>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</si>
  <si>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</si>
  <si>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</si>
  <si>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</si>
  <si>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</si>
  <si>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</si>
  <si>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</si>
  <si>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</si>
  <si>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</si>
  <si>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</si>
  <si>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</si>
  <si>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</si>
  <si>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</si>
  <si>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</si>
  <si>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</si>
  <si>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</si>
  <si>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</si>
  <si>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</si>
  <si>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</si>
  <si>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</si>
  <si>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</si>
  <si>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</si>
  <si>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</si>
  <si>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</si>
  <si>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</si>
  <si>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</si>
  <si>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</si>
  <si>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</si>
  <si>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</si>
  <si>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</si>
  <si>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</si>
  <si>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</si>
  <si>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</si>
  <si>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</si>
  <si>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</si>
  <si>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</si>
  <si>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</si>
  <si>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</si>
  <si>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</si>
  <si>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</si>
  <si>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</si>
  <si>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</si>
  <si>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</si>
  <si>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</si>
  <si>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</si>
  <si>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</si>
  <si>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</si>
  <si>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</si>
  <si>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</si>
  <si>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</si>
  <si>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</si>
  <si>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</si>
  <si>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</si>
  <si>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</si>
  <si>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</si>
  <si>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</si>
  <si>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</si>
  <si>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</si>
  <si>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</si>
  <si>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</si>
  <si>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</si>
  <si>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</si>
  <si>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</si>
  <si>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</si>
  <si>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</si>
  <si>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</si>
  <si>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</si>
  <si>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</si>
  <si>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</si>
  <si>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</si>
  <si>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</si>
  <si>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</si>
  <si>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</si>
  <si>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</si>
  <si>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</si>
  <si>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</si>
  <si>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</si>
  <si>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</si>
  <si>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</si>
  <si>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</si>
  <si>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</si>
  <si>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</si>
  <si>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</si>
  <si>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</si>
  <si>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</si>
  <si>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</si>
  <si>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</si>
  <si>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</si>
  <si>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</si>
  <si>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</si>
  <si>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</si>
  <si>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</si>
  <si>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</si>
  <si>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</si>
  <si>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</si>
  <si>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</si>
  <si>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</si>
  <si>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</si>
  <si>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</si>
  <si>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</si>
  <si>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</si>
  <si>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</si>
  <si>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</si>
  <si>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</si>
  <si>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</si>
  <si>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</si>
  <si>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</si>
  <si>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</si>
  <si>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</si>
  <si>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</si>
  <si>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</si>
  <si>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</si>
  <si>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</si>
  <si>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</si>
  <si>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</si>
  <si>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</si>
  <si>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</si>
  <si>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</si>
  <si>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</si>
  <si>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</si>
  <si>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</si>
  <si>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</si>
  <si>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</si>
  <si>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</si>
  <si>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</si>
  <si>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</si>
  <si>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</si>
  <si>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</si>
  <si>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</si>
  <si>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</si>
  <si>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</si>
  <si>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</si>
  <si>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</si>
  <si>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</si>
  <si>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</si>
  <si>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</si>
  <si>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</si>
  <si>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</si>
  <si>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</si>
  <si>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</si>
  <si>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</si>
  <si>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</si>
  <si>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</si>
  <si>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</si>
  <si>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</si>
  <si>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</si>
  <si>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</si>
  <si>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</si>
  <si>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</si>
  <si>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</si>
  <si>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</si>
  <si>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</si>
  <si>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</si>
  <si>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</si>
  <si>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</si>
  <si>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</si>
  <si>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</si>
  <si>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</si>
  <si>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</si>
  <si>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</si>
  <si>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</si>
  <si>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</si>
  <si>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</si>
  <si>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</si>
  <si>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</si>
  <si>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</si>
  <si>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</si>
  <si>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</si>
  <si>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</si>
  <si>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</si>
  <si>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</si>
  <si>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</si>
  <si>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</si>
  <si>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</si>
  <si>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</si>
  <si>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</si>
  <si>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</si>
  <si>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</si>
  <si>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</si>
  <si>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</si>
  <si>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</si>
  <si>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</si>
  <si>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</si>
  <si>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</si>
  <si>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</si>
  <si>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</si>
  <si>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</si>
  <si>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</si>
  <si>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</si>
  <si>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</si>
  <si>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</si>
  <si>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</si>
  <si>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</si>
  <si>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</si>
  <si>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</si>
  <si>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</si>
  <si>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</si>
  <si>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</si>
  <si>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</si>
  <si>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</si>
  <si>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</si>
  <si>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</si>
  <si>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</si>
  <si>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</si>
  <si>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</si>
  <si>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</si>
  <si>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</si>
  <si>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</si>
  <si>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</si>
  <si>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</si>
  <si>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</si>
  <si>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</si>
  <si>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</si>
  <si>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</si>
  <si>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</si>
  <si>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</si>
  <si>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</si>
  <si>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</si>
  <si>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</si>
  <si>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</si>
  <si>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</si>
  <si>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</si>
  <si>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</si>
  <si>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</si>
  <si>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</si>
  <si>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</si>
  <si>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</si>
  <si>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</si>
  <si>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</si>
  <si>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</si>
  <si>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</si>
  <si>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</si>
  <si>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</si>
  <si>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</si>
  <si>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</si>
  <si>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</si>
  <si>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</si>
  <si>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</si>
  <si>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</si>
  <si>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</si>
  <si>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</si>
  <si>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</si>
  <si>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</si>
  <si>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</si>
  <si>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</si>
  <si>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</si>
  <si>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</si>
  <si>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</si>
  <si>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</si>
  <si>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</si>
  <si>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</si>
  <si>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</si>
  <si>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</si>
  <si>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</si>
  <si>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</si>
  <si>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</si>
  <si>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</si>
  <si>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</si>
  <si>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</si>
  <si>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</si>
  <si>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</si>
  <si>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</si>
  <si>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</si>
  <si>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</si>
  <si>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</si>
  <si>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</si>
  <si>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</si>
  <si>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</si>
  <si>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</si>
  <si>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</si>
  <si>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</si>
  <si>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</si>
  <si>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</si>
  <si>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</si>
  <si>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</si>
  <si>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</si>
  <si>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</si>
  <si>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</si>
  <si>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</si>
  <si>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</si>
  <si>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</si>
  <si>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</si>
  <si>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</si>
  <si>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</si>
  <si>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</si>
  <si>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</si>
  <si>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</si>
  <si>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</si>
  <si>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</si>
  <si>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</si>
  <si>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</si>
  <si>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</si>
  <si>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</si>
  <si>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</si>
  <si>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</si>
  <si>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</si>
  <si>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</si>
  <si>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</si>
  <si>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</si>
  <si>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</si>
  <si>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</si>
  <si>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</si>
  <si>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</si>
  <si>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</si>
  <si>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</si>
  <si>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</si>
  <si>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</si>
  <si>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</si>
  <si>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</si>
  <si>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</si>
  <si>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</si>
  <si>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</si>
  <si>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</si>
  <si>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</si>
  <si>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</si>
  <si>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</si>
  <si>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</si>
  <si>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</si>
  <si>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</si>
  <si>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</si>
  <si>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</si>
  <si>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</si>
  <si>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</si>
  <si>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</si>
  <si>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</si>
  <si>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</si>
  <si>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</si>
  <si>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</si>
  <si>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</si>
  <si>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</si>
  <si>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</si>
  <si>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</si>
  <si>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</si>
  <si>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</si>
  <si>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</si>
  <si>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</si>
  <si>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</si>
  <si>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</si>
  <si>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</si>
  <si>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</si>
  <si>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</si>
  <si>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</si>
  <si>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</si>
  <si>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</si>
  <si>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</si>
  <si>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</si>
  <si>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</si>
  <si>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</si>
  <si>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</si>
  <si>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</si>
  <si>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</si>
  <si>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</si>
  <si>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</si>
  <si>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</si>
  <si>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</si>
  <si>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</si>
  <si>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</si>
  <si>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</si>
  <si>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</si>
  <si>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</si>
  <si>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</si>
  <si>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</si>
  <si>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</si>
  <si>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</si>
  <si>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</si>
  <si>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</si>
  <si>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</si>
  <si>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</si>
  <si>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</si>
  <si>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</si>
  <si>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</si>
  <si>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</si>
  <si>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</si>
  <si>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</si>
  <si>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</si>
  <si>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</si>
  <si>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</si>
  <si>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</si>
  <si>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</si>
  <si>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</si>
  <si>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</si>
  <si>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</si>
  <si>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</si>
  <si>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</si>
  <si>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</si>
  <si>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</si>
  <si>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</si>
  <si>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</si>
  <si>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</si>
  <si>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</si>
  <si>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</si>
  <si>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</si>
  <si>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</si>
  <si>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</si>
  <si>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</si>
  <si>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</si>
  <si>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</si>
  <si>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</si>
  <si>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</si>
  <si>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</si>
  <si>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</si>
  <si>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</si>
  <si>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</si>
  <si>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</si>
  <si>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</si>
  <si>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</si>
  <si>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</si>
  <si>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</si>
  <si>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</si>
  <si>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</si>
  <si>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</si>
  <si>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</si>
  <si>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</si>
  <si>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</si>
  <si>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</si>
  <si>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</si>
  <si>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</si>
  <si>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</si>
  <si>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</si>
  <si>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</si>
  <si>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</si>
  <si>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</si>
  <si>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</si>
  <si>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</si>
  <si>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</si>
  <si>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</si>
  <si>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</si>
  <si>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</si>
  <si>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</si>
  <si>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</si>
  <si>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</si>
  <si>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</si>
  <si>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</si>
  <si>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</si>
  <si>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</si>
  <si>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</si>
  <si>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</si>
  <si>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</si>
  <si>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</si>
  <si>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</si>
  <si>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</si>
  <si>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</si>
  <si>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</si>
  <si>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</si>
  <si>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</si>
  <si>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</si>
  <si>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</si>
  <si>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</si>
  <si>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</si>
  <si>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</si>
  <si>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</si>
  <si>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</si>
  <si>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</si>
  <si>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</si>
  <si>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</si>
  <si>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</si>
  <si>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</si>
  <si>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</si>
  <si>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</si>
  <si>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</si>
  <si>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</si>
  <si>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</si>
  <si>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</si>
  <si>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</si>
  <si>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</si>
  <si>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</si>
  <si>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</si>
  <si>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</si>
  <si>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</si>
  <si>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</si>
  <si>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</si>
  <si>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</si>
  <si>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</si>
  <si>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</si>
  <si>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</si>
  <si>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</si>
  <si>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</si>
  <si>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</si>
  <si>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</si>
  <si>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</si>
  <si>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</si>
  <si>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</si>
  <si>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</si>
  <si>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</si>
  <si>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</si>
  <si>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</si>
  <si>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</si>
  <si>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</si>
  <si>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</si>
  <si>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</si>
  <si>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</si>
  <si>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</si>
  <si>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</si>
  <si>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</si>
  <si>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</si>
  <si>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</si>
  <si>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</si>
  <si>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</si>
  <si>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</si>
  <si>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</si>
  <si>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</si>
  <si>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</si>
  <si>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</si>
  <si>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</si>
  <si>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</si>
  <si>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</si>
  <si>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</si>
  <si>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</si>
  <si>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</si>
  <si>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</si>
  <si>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</si>
  <si>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</si>
  <si>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</si>
  <si>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</si>
  <si>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</si>
  <si>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</si>
  <si>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</si>
  <si>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</si>
  <si>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</si>
  <si>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</si>
  <si>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</si>
  <si>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</si>
  <si>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</si>
  <si>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</si>
  <si>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</si>
  <si>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</si>
  <si>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</si>
  <si>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</si>
  <si>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</si>
  <si>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</si>
  <si>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</si>
  <si>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</si>
  <si>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</si>
  <si>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</si>
  <si>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</si>
  <si>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</si>
  <si>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</si>
  <si>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</si>
  <si>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</si>
  <si>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</si>
  <si>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</si>
  <si>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</si>
  <si>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</si>
  <si>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</si>
  <si>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</si>
  <si>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</si>
  <si>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</si>
  <si>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</si>
  <si>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</si>
  <si>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</si>
  <si>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</si>
  <si>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</si>
  <si>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</si>
  <si>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</si>
  <si>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</si>
  <si>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</si>
  <si>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</si>
  <si>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</si>
  <si>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</si>
  <si>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</si>
  <si>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</si>
  <si>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</si>
  <si>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</si>
  <si>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</si>
  <si>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</si>
  <si>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</si>
  <si>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</si>
  <si>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</si>
  <si>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</si>
  <si>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</si>
  <si>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</si>
  <si>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</si>
  <si>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</si>
  <si>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</si>
  <si>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</si>
  <si>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</si>
  <si>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</si>
  <si>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</si>
  <si>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</si>
  <si>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</si>
  <si>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</si>
  <si>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</si>
  <si>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</si>
  <si>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</si>
  <si>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</si>
  <si>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</si>
  <si>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</si>
  <si>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</si>
  <si>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</si>
  <si>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</si>
  <si>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</si>
  <si>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</si>
  <si>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</si>
  <si>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</si>
  <si>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</si>
  <si>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</si>
  <si>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</si>
  <si>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</si>
  <si>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</si>
  <si>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</si>
  <si>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</si>
  <si>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</si>
  <si>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</si>
  <si>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</si>
  <si>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</si>
  <si>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</si>
  <si>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</si>
  <si>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</si>
  <si>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</si>
  <si>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</si>
  <si>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</si>
  <si>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</si>
  <si>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</si>
  <si>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</si>
  <si>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</si>
  <si>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</si>
  <si>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</si>
  <si>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</si>
  <si>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</si>
  <si>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</si>
  <si>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</si>
  <si>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</si>
  <si>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</si>
  <si>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</si>
  <si>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</si>
  <si>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</si>
  <si>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</si>
  <si>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</si>
  <si>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</si>
  <si>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</si>
  <si>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</si>
  <si>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</si>
  <si>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</si>
  <si>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</si>
  <si>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</si>
  <si>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</si>
  <si>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</si>
  <si>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</si>
  <si>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</si>
  <si>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</si>
  <si>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</si>
  <si>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</si>
  <si>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</si>
  <si>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</si>
  <si>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</si>
  <si>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</si>
  <si>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</si>
  <si>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</si>
  <si>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</si>
  <si>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</si>
  <si>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</si>
  <si>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</si>
  <si>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</si>
  <si>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</si>
  <si>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</si>
  <si>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</si>
  <si>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</si>
  <si>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</si>
  <si>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</si>
  <si>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</si>
  <si>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</si>
  <si>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</si>
  <si>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</si>
  <si>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</si>
  <si>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</si>
  <si>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</si>
  <si>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</si>
  <si>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</si>
  <si>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</si>
  <si>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</si>
  <si>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</si>
  <si>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</si>
  <si>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</si>
  <si>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</si>
  <si>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</si>
  <si>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</si>
  <si>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</si>
  <si>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</si>
  <si>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</si>
  <si>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</si>
  <si>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</si>
  <si>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</si>
  <si>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</si>
  <si>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</si>
  <si>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</si>
  <si>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</si>
  <si>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</si>
  <si>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</si>
  <si>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</si>
  <si>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</si>
  <si>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</si>
  <si>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</si>
  <si>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</si>
  <si>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</si>
  <si>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</si>
  <si>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</si>
  <si>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</si>
  <si>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</si>
  <si>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</si>
  <si>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</si>
  <si>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</si>
  <si>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</si>
  <si>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</si>
  <si>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</si>
  <si>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</si>
  <si>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</si>
  <si>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</si>
  <si>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</si>
  <si>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</si>
  <si>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</si>
  <si>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</si>
  <si>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</si>
  <si>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</si>
  <si>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</si>
  <si>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</si>
  <si>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</si>
  <si>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</si>
  <si>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</si>
  <si>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</si>
  <si>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</si>
  <si>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</si>
  <si>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</si>
  <si>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</si>
  <si>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</si>
  <si>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</si>
  <si>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</si>
  <si>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</si>
  <si>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</si>
  <si>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</si>
  <si>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</si>
  <si>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</si>
  <si>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</si>
  <si>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</si>
  <si>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</si>
  <si>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</si>
  <si>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</si>
  <si>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</si>
  <si>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</si>
  <si>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</si>
  <si>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</si>
  <si>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</si>
  <si>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</si>
  <si>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</si>
  <si>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</si>
  <si>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</si>
  <si>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</si>
  <si>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</si>
  <si>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</si>
  <si>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</si>
  <si>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</si>
  <si>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</si>
  <si>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</si>
  <si>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</si>
  <si>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</si>
  <si>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</si>
  <si>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</si>
  <si>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</si>
  <si>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</si>
  <si>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</si>
  <si>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</si>
  <si>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</si>
  <si>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</si>
  <si>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</si>
  <si>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</si>
  <si>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</si>
  <si>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</si>
  <si>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</si>
  <si>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</si>
  <si>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</si>
  <si>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</si>
  <si>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</si>
  <si>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</si>
  <si>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</si>
  <si>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</si>
  <si>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</si>
  <si>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</si>
  <si>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</si>
  <si>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</si>
  <si>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</si>
  <si>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</si>
  <si>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</si>
  <si>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</si>
  <si>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</si>
  <si>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</si>
  <si>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</si>
  <si>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</si>
  <si>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</si>
  <si>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</si>
  <si>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</si>
  <si>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</si>
  <si>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</si>
  <si>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</si>
  <si>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</si>
  <si>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</si>
  <si>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</si>
  <si>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</si>
  <si>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</si>
  <si>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</si>
  <si>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</si>
  <si>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</si>
  <si>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</si>
  <si>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</si>
  <si>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</si>
  <si>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</si>
  <si>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</si>
  <si>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</si>
  <si>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</si>
  <si>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</si>
  <si>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</si>
  <si>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</si>
  <si>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</si>
  <si>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</si>
  <si>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</si>
  <si>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</si>
  <si>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</si>
  <si>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</si>
  <si>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</si>
  <si>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</si>
  <si>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</si>
  <si>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</si>
  <si>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</si>
  <si>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</si>
  <si>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</si>
  <si>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</si>
  <si>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</si>
  <si>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</si>
  <si>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</si>
  <si>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</si>
  <si>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</si>
  <si>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</si>
  <si>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</si>
  <si>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</si>
  <si>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</si>
  <si>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</si>
  <si>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</si>
  <si>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</si>
  <si>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</si>
  <si>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</si>
  <si>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</si>
  <si>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</si>
  <si>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</si>
  <si>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</si>
  <si>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</si>
  <si>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</si>
  <si>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</si>
  <si>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</si>
  <si>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</si>
  <si>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</si>
  <si>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</si>
  <si>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</si>
  <si>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</si>
  <si>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</si>
  <si>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</si>
  <si>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</si>
  <si>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</si>
  <si>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</si>
  <si>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</si>
  <si>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</si>
  <si>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</si>
  <si>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</si>
  <si>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</si>
  <si>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</si>
  <si>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</si>
  <si>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</si>
  <si>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</si>
  <si>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</si>
  <si>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</si>
  <si>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</si>
  <si>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</si>
  <si>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</si>
  <si>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</si>
  <si>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</si>
  <si>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</si>
  <si>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</si>
  <si>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</si>
  <si>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</si>
  <si>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</si>
  <si>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</si>
  <si>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</si>
  <si>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</si>
  <si>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</si>
  <si>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</si>
  <si>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</si>
  <si>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</si>
  <si>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</si>
  <si>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</si>
  <si>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</si>
  <si>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</si>
  <si>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</si>
  <si>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</si>
  <si>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</si>
  <si>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</si>
  <si>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</si>
  <si>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</si>
  <si>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</si>
  <si>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</si>
  <si>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</si>
  <si>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</si>
  <si>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</si>
  <si>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</si>
  <si>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</si>
  <si>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</si>
  <si>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</si>
  <si>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</si>
  <si>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</si>
  <si>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</si>
  <si>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</si>
  <si>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</si>
  <si>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</si>
  <si>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</si>
  <si>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</si>
  <si>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</si>
  <si>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</si>
  <si>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</si>
  <si>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</si>
  <si>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</si>
  <si>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</si>
  <si>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</si>
  <si>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</si>
  <si>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</si>
  <si>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</si>
  <si>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</si>
  <si>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</si>
  <si>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</si>
  <si>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</si>
  <si>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</si>
  <si>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</si>
  <si>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</si>
  <si>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</si>
  <si>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</si>
  <si>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</si>
  <si>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</si>
  <si>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</si>
  <si>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</si>
  <si>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</si>
  <si>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</si>
  <si>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</si>
  <si>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</si>
  <si>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</si>
  <si>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</si>
  <si>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</si>
  <si>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</si>
  <si>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</si>
  <si>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</si>
  <si>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</si>
  <si>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</si>
  <si>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</si>
  <si>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</si>
  <si>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</si>
  <si>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</si>
  <si>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</si>
  <si>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</si>
  <si>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</si>
  <si>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</si>
  <si>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</si>
  <si>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</si>
  <si>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</si>
  <si>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</si>
  <si>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</si>
  <si>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</si>
  <si>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</si>
  <si>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</si>
  <si>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</si>
  <si>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</si>
  <si>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</si>
  <si>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</si>
  <si>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</si>
  <si>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</si>
  <si>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</si>
  <si>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</si>
  <si>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</si>
  <si>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</si>
  <si>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</si>
  <si>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</si>
  <si>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</si>
  <si>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</si>
  <si>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</si>
  <si>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</si>
  <si>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</si>
  <si>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</si>
  <si>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</si>
  <si>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</si>
  <si>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</si>
  <si>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</si>
  <si>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</si>
  <si>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</si>
  <si>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</si>
  <si>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</si>
  <si>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</si>
  <si>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</si>
  <si>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</si>
  <si>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</si>
  <si>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</si>
  <si>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</si>
  <si>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</si>
  <si>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</si>
  <si>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</si>
  <si>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</si>
  <si>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</si>
  <si>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</si>
  <si>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</si>
  <si>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</si>
  <si>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</si>
  <si>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</si>
  <si>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</si>
  <si>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</si>
  <si>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</si>
  <si>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</si>
  <si>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</si>
  <si>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</si>
  <si>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</si>
  <si>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</si>
  <si>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</si>
  <si>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</si>
  <si>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</si>
  <si>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</si>
  <si>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</si>
  <si>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</si>
  <si>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</si>
  <si>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</si>
  <si>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</si>
  <si>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</si>
  <si>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</si>
  <si>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</si>
  <si>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</si>
  <si>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</si>
  <si>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</si>
  <si>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</si>
  <si>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</si>
  <si>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</si>
  <si>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</si>
  <si>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</si>
  <si>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</si>
  <si>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</si>
  <si>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</si>
  <si>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</si>
  <si>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</si>
  <si>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</si>
  <si>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</si>
  <si>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</si>
  <si>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</si>
  <si>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</si>
  <si>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</si>
  <si>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</si>
  <si>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</si>
  <si>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</si>
  <si>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</si>
  <si>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</si>
  <si>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</si>
  <si>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</si>
  <si>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</si>
  <si>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</si>
  <si>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</si>
  <si>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</si>
  <si>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</si>
  <si>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</si>
  <si>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</si>
  <si>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</si>
  <si>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</si>
  <si>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</si>
  <si>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</si>
  <si>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</si>
  <si>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</si>
  <si>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</si>
  <si>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</si>
  <si>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</si>
  <si>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</si>
  <si>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</si>
  <si>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</si>
  <si>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</si>
  <si>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</si>
  <si>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</si>
  <si>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</si>
  <si>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</si>
  <si>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</si>
  <si>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</si>
  <si>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</si>
  <si>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</si>
  <si>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</si>
  <si>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</si>
  <si>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</si>
  <si>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</si>
  <si>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</si>
  <si>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</si>
  <si>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</si>
  <si>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</si>
  <si>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</si>
  <si>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</si>
  <si>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</si>
  <si>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</si>
  <si>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</si>
  <si>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</si>
  <si>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</si>
  <si>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</si>
  <si>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</si>
  <si>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</si>
  <si>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</si>
  <si>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</si>
  <si>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</si>
  <si>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</si>
  <si>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</si>
  <si>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</si>
  <si>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</si>
  <si>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</si>
  <si>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</si>
  <si>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</si>
  <si>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</si>
  <si>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</si>
  <si>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</si>
  <si>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</si>
  <si>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</si>
  <si>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</si>
  <si>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</si>
  <si>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</si>
  <si>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</si>
  <si>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</si>
  <si>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</si>
  <si>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</si>
  <si>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</si>
  <si>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</si>
  <si>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</si>
  <si>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</si>
  <si>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</si>
  <si>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</si>
  <si>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</si>
  <si>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</si>
  <si>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</si>
  <si>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</si>
  <si>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</si>
  <si>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</si>
  <si>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</si>
  <si>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</si>
  <si>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</si>
  <si>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</si>
  <si>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</si>
  <si>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</si>
  <si>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</si>
  <si>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</si>
  <si>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</si>
  <si>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</si>
  <si>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</si>
  <si>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</si>
  <si>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</si>
  <si>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</si>
  <si>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</si>
  <si>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</si>
  <si>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</si>
  <si>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</si>
  <si>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</si>
  <si>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</si>
  <si>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</si>
  <si>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</si>
  <si>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</si>
  <si>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</si>
  <si>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</si>
  <si>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</si>
  <si>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</si>
  <si>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</si>
  <si>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</si>
  <si>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</si>
  <si>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</si>
  <si>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</si>
  <si>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</si>
  <si>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</si>
  <si>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</si>
  <si>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</si>
  <si>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</si>
  <si>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</si>
  <si>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</si>
  <si>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</si>
  <si>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</si>
  <si>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</si>
  <si>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</si>
  <si>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</si>
  <si>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</si>
  <si>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</si>
  <si>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</si>
  <si>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</si>
  <si>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</si>
  <si>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</si>
  <si>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</si>
  <si>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</si>
  <si>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</si>
  <si>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</si>
  <si>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</si>
  <si>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</si>
  <si>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</si>
  <si>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</si>
  <si>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</si>
  <si>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</si>
  <si>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</si>
  <si>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</si>
  <si>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</si>
  <si>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</si>
  <si>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</si>
  <si>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</si>
  <si>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</si>
  <si>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</si>
  <si>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</si>
  <si>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</si>
  <si>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</si>
  <si>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</si>
  <si>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</si>
  <si>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</si>
  <si>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</si>
  <si>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</si>
  <si>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</si>
  <si>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</si>
  <si>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</si>
  <si>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</si>
  <si>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</si>
  <si>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</si>
  <si>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</si>
  <si>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</si>
  <si>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</si>
  <si>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</si>
  <si>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</si>
  <si>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</si>
  <si>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</si>
  <si>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</si>
  <si>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</si>
  <si>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</si>
  <si>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</si>
  <si>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</si>
  <si>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</si>
  <si>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</si>
  <si>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</si>
  <si>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</si>
  <si>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</si>
  <si>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</si>
  <si>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</si>
  <si>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</si>
  <si>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</si>
  <si>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</si>
  <si>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</si>
  <si>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</si>
  <si>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</si>
  <si>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</si>
  <si>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</si>
  <si>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</si>
  <si>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</si>
  <si>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</si>
  <si>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</si>
  <si>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</si>
  <si>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</si>
  <si>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</si>
  <si>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</si>
  <si>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</si>
  <si>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</si>
  <si>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</si>
  <si>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</si>
  <si>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</si>
  <si>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</si>
  <si>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</si>
  <si>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</si>
  <si>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</si>
  <si>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</si>
  <si>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</si>
  <si>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</si>
  <si>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</si>
  <si>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</si>
  <si>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</si>
  <si>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</si>
  <si>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</si>
  <si>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</si>
  <si>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</si>
  <si>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</si>
  <si>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</si>
  <si>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</si>
  <si>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</si>
  <si>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</si>
  <si>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</si>
  <si>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</si>
  <si>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</si>
  <si>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</si>
  <si>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</si>
  <si>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</si>
  <si>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</si>
  <si>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</si>
  <si>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</si>
  <si>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</si>
  <si>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</si>
  <si>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</si>
  <si>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</si>
  <si>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</si>
  <si>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</si>
  <si>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</si>
  <si>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</si>
  <si>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</si>
  <si>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</si>
  <si>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</si>
  <si>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</si>
  <si>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</si>
  <si>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</si>
  <si>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</si>
  <si>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</si>
  <si>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</si>
  <si>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</si>
  <si>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</si>
  <si>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</si>
  <si>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</si>
  <si>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</si>
  <si>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</si>
  <si>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</si>
  <si>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</si>
  <si>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</si>
  <si>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</si>
  <si>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</si>
  <si>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</si>
  <si>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</si>
  <si>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</si>
  <si>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</si>
  <si>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</si>
  <si>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</si>
  <si>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</si>
  <si>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</si>
  <si>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</si>
  <si>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</si>
  <si>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</si>
  <si>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</si>
  <si>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</si>
  <si>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</si>
  <si>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</si>
  <si>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</si>
  <si>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</si>
  <si>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</si>
  <si>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</si>
  <si>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</si>
  <si>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</si>
  <si>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</si>
  <si>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</si>
  <si>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</si>
  <si>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</si>
  <si>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</si>
  <si>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</si>
  <si>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</si>
  <si>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</si>
  <si>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</si>
  <si>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</si>
  <si>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</si>
  <si>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</si>
  <si>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</si>
  <si>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</si>
  <si>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</si>
  <si>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</si>
  <si>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</si>
  <si>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</si>
  <si>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</si>
  <si>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</si>
  <si>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</si>
  <si>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</si>
  <si>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</si>
  <si>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</si>
  <si>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</si>
  <si>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</si>
  <si>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</si>
  <si>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</si>
  <si>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</si>
  <si>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</si>
  <si>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</si>
  <si>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</si>
  <si>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</si>
  <si>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</si>
  <si>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</si>
  <si>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</si>
  <si>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</si>
  <si>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</si>
  <si>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</si>
  <si>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</si>
  <si>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</si>
  <si>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</si>
  <si>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</si>
  <si>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</si>
  <si>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</si>
  <si>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</si>
  <si>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</si>
  <si>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</si>
  <si>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</si>
  <si>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</si>
  <si>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</si>
  <si>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</si>
  <si>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</si>
  <si>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</si>
  <si>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</si>
  <si>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</si>
  <si>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</si>
  <si>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</si>
  <si>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</si>
  <si>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</si>
  <si>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</si>
  <si>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</si>
  <si>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</si>
  <si>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</si>
  <si>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</si>
  <si>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</si>
  <si>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</si>
  <si>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</si>
  <si>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</si>
  <si>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</si>
  <si>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</si>
  <si>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</si>
  <si>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</si>
  <si>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</si>
  <si>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</si>
  <si>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</si>
  <si>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</si>
  <si>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</si>
  <si>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</si>
  <si>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</si>
  <si>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</si>
  <si>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</si>
  <si>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</si>
  <si>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</si>
  <si>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</si>
  <si>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</si>
  <si>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</si>
  <si>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</si>
  <si>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</si>
  <si>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</si>
  <si>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</si>
  <si>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</si>
  <si>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</si>
  <si>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</si>
  <si>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</si>
  <si>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</si>
  <si>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</si>
  <si>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</si>
  <si>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</si>
  <si>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</si>
  <si>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</si>
  <si>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</si>
  <si>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</si>
  <si>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</si>
  <si>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</si>
  <si>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</si>
  <si>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</si>
  <si>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</si>
  <si>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</si>
  <si>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</si>
  <si>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</si>
  <si>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</si>
  <si>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</si>
  <si>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</si>
  <si>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</si>
  <si>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</si>
  <si>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</si>
  <si>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</si>
  <si>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</si>
  <si>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</si>
  <si>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</si>
  <si>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</si>
  <si>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</si>
  <si>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</si>
  <si>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</si>
  <si>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</si>
  <si>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</si>
  <si>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</si>
  <si>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</si>
  <si>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</si>
  <si>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</si>
  <si>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</si>
  <si>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</si>
  <si>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</si>
  <si>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</si>
  <si>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</si>
  <si>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</si>
  <si>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</si>
  <si>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</si>
  <si>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</si>
  <si>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</si>
  <si>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</si>
  <si>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</si>
  <si>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</si>
  <si>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</si>
  <si>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</si>
  <si>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</si>
  <si>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</si>
  <si>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</si>
  <si>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</si>
  <si>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</si>
  <si>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</si>
  <si>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</si>
  <si>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</si>
  <si>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</si>
  <si>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</si>
  <si>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</si>
  <si>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</si>
  <si>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</si>
  <si>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</si>
  <si>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</si>
  <si>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</si>
  <si>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</si>
  <si>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</si>
  <si>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</si>
  <si>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</si>
  <si>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</si>
  <si>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</si>
  <si>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</si>
  <si>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</si>
  <si>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</si>
  <si>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</si>
  <si>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</si>
  <si>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</si>
  <si>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</si>
  <si>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</si>
  <si>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</si>
  <si>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</si>
  <si>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</si>
  <si>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</si>
  <si>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</si>
  <si>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</si>
  <si>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</si>
  <si>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</si>
  <si>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</si>
  <si>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</si>
  <si>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</si>
  <si>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</si>
  <si>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</si>
  <si>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</si>
  <si>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</si>
  <si>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</si>
  <si>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</si>
  <si>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</si>
  <si>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</si>
  <si>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</si>
  <si>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</si>
  <si>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</si>
  <si>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</si>
  <si>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</si>
  <si>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</si>
  <si>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</si>
  <si>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</si>
  <si>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</si>
  <si>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</si>
  <si>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</si>
  <si>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</si>
  <si>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</si>
  <si>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</si>
  <si>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</si>
  <si>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</si>
  <si>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</si>
  <si>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</si>
  <si>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</si>
  <si>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</si>
  <si>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</si>
  <si>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</si>
  <si>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</si>
  <si>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</si>
  <si>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</si>
  <si>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</si>
  <si>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</si>
  <si>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</si>
  <si>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</si>
  <si>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</si>
  <si>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</si>
  <si>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</si>
  <si>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</si>
  <si>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</si>
  <si>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</si>
  <si>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</si>
  <si>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</si>
  <si>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</si>
  <si>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</si>
  <si>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</si>
  <si>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</si>
  <si>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</si>
  <si>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</si>
  <si>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</si>
  <si>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</si>
  <si>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</si>
  <si>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</si>
  <si>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</si>
  <si>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</si>
  <si>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</si>
  <si>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</si>
  <si>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</si>
  <si>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</si>
  <si>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</si>
  <si>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</si>
  <si>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</si>
  <si>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</si>
  <si>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</si>
  <si>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</si>
  <si>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</si>
  <si>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</si>
  <si>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</si>
  <si>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</si>
  <si>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</si>
  <si>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</si>
  <si>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</si>
  <si>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</si>
  <si>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</si>
  <si>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</si>
  <si>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</si>
  <si>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</si>
  <si>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</si>
  <si>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</si>
  <si>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</si>
  <si>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</si>
  <si>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</si>
  <si>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</si>
  <si>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</si>
  <si>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</si>
  <si>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</si>
  <si>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</si>
  <si>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</si>
  <si>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</si>
  <si>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</si>
  <si>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</si>
  <si>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</si>
  <si>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</si>
  <si>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</si>
  <si>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</si>
  <si>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</si>
  <si>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</si>
  <si>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</si>
  <si>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</si>
  <si>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</si>
  <si>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</si>
  <si>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</si>
  <si>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</si>
  <si>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</si>
  <si>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</si>
  <si>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</si>
  <si>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</si>
  <si>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</si>
  <si>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</si>
  <si>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</si>
  <si>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</si>
  <si>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</si>
  <si>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</si>
  <si>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</si>
  <si>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</si>
  <si>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</si>
  <si>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</si>
  <si>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</si>
  <si>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</si>
  <si>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</si>
  <si>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</si>
  <si>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</si>
  <si>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</si>
  <si>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</si>
  <si>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</si>
  <si>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</si>
  <si>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</si>
  <si>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</si>
  <si>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</si>
  <si>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</si>
  <si>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</si>
  <si>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</si>
  <si>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</si>
  <si>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</si>
  <si>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</si>
  <si>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</si>
  <si>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</si>
  <si>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</si>
  <si>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</si>
  <si>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</si>
  <si>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</si>
  <si>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</si>
  <si>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</si>
  <si>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</si>
  <si>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</si>
  <si>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</si>
  <si>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</si>
  <si>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</si>
  <si>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</si>
  <si>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</si>
  <si>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</si>
  <si>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</si>
  <si>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</si>
  <si>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</si>
  <si>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</si>
  <si>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</si>
  <si>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</si>
  <si>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</si>
  <si>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</si>
  <si>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</si>
  <si>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</si>
  <si>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</si>
  <si>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</si>
  <si>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</si>
  <si>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</si>
  <si>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</si>
  <si>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</si>
  <si>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</si>
  <si>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</si>
  <si>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</si>
  <si>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</si>
  <si>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</si>
  <si>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</si>
  <si>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</si>
  <si>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</si>
  <si>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</si>
  <si>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</si>
  <si>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</si>
  <si>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</si>
  <si>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</si>
  <si>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</si>
  <si>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</si>
  <si>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</si>
  <si>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</si>
  <si>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</si>
  <si>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</si>
  <si>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</si>
  <si>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</si>
  <si>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</si>
  <si>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</si>
  <si>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</si>
  <si>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</si>
  <si>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</si>
  <si>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</si>
  <si>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</si>
  <si>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</si>
  <si>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</si>
  <si>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</si>
  <si>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</si>
  <si>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</si>
  <si>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</si>
  <si>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</si>
  <si>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</si>
  <si>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</si>
  <si>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</si>
  <si>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</si>
  <si>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</si>
  <si>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</si>
  <si>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</si>
  <si>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</si>
  <si>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</si>
  <si>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</si>
  <si>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</si>
  <si>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</si>
  <si>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</si>
  <si>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</si>
  <si>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</si>
  <si>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</si>
  <si>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</si>
  <si>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</si>
  <si>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</si>
  <si>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</si>
  <si>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</si>
  <si>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</si>
  <si>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</si>
  <si>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</si>
  <si>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</si>
  <si>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</si>
  <si>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</si>
  <si>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</si>
  <si>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</si>
  <si>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</si>
  <si>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</si>
  <si>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</si>
  <si>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</si>
  <si>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</si>
  <si>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</si>
  <si>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</si>
  <si>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</si>
  <si>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</si>
  <si>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</si>
  <si>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</si>
  <si>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</si>
  <si>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</si>
  <si>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</si>
  <si>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</si>
  <si>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</si>
  <si>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</si>
  <si>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</si>
  <si>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</si>
  <si>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</si>
  <si>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</si>
  <si>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</si>
  <si>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</si>
  <si>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</si>
  <si>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</si>
  <si>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</si>
  <si>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</si>
  <si>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</si>
  <si>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</si>
  <si>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</si>
  <si>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</si>
  <si>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</si>
  <si>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</si>
  <si>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</si>
  <si>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</si>
  <si>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</si>
  <si>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</si>
  <si>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</si>
  <si>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</si>
  <si>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</si>
  <si>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</si>
  <si>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</si>
  <si>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</si>
  <si>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</si>
  <si>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</si>
  <si>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</si>
  <si>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</si>
  <si>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</si>
  <si>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</si>
  <si>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</si>
  <si>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</si>
  <si>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</si>
  <si>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</si>
  <si>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</si>
  <si>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</si>
  <si>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</si>
  <si>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</si>
  <si>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</si>
  <si>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</si>
  <si>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</si>
  <si>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</si>
  <si>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</si>
  <si>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</si>
  <si>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</si>
  <si>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</si>
  <si>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</si>
  <si>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</si>
  <si>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</si>
  <si>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</si>
  <si>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</si>
  <si>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</si>
  <si>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</si>
  <si>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</si>
  <si>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</si>
  <si>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</si>
  <si>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</si>
  <si>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</si>
  <si>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</si>
  <si>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</si>
  <si>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</si>
  <si>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</si>
  <si>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</si>
  <si>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</si>
  <si>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</si>
  <si>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</si>
  <si>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</si>
  <si>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</si>
  <si>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</si>
  <si>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</si>
  <si>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</si>
  <si>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</si>
  <si>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</si>
  <si>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</si>
  <si>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</si>
  <si>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</si>
  <si>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</si>
  <si>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</si>
  <si>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</si>
  <si>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</si>
  <si>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</si>
  <si>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</si>
  <si>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</si>
  <si>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</si>
  <si>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</si>
  <si>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</si>
  <si>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</si>
  <si>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</si>
  <si>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</si>
  <si>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</si>
  <si>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</si>
  <si>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</si>
  <si>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</si>
  <si>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</si>
  <si>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</si>
  <si>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</si>
  <si>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</si>
  <si>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</si>
  <si>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</si>
  <si>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</si>
  <si>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</si>
  <si>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</si>
  <si>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</si>
  <si>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</si>
  <si>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</si>
  <si>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</si>
  <si>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</si>
  <si>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</si>
  <si>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</si>
  <si>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</si>
  <si>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</si>
  <si>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</si>
  <si>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</si>
  <si>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</si>
  <si>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</si>
  <si>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</si>
  <si>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</si>
  <si>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</si>
  <si>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</si>
  <si>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</si>
  <si>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</si>
  <si>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</si>
  <si>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</si>
  <si>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</si>
  <si>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</si>
  <si>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</si>
  <si>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</si>
  <si>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</si>
  <si>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</si>
  <si>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</si>
  <si>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</si>
  <si>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</si>
  <si>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</si>
  <si>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</si>
  <si>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</si>
  <si>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</si>
  <si>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</si>
  <si>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</si>
  <si>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</si>
  <si>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</si>
  <si>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</si>
  <si>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</si>
  <si>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</si>
  <si>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</si>
  <si>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</si>
  <si>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</si>
  <si>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</si>
  <si>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</si>
  <si>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</si>
  <si>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</si>
  <si>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</si>
  <si>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</si>
  <si>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</si>
  <si>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</si>
  <si>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</si>
  <si>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</si>
  <si>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</si>
  <si>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</si>
  <si>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</si>
  <si>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</si>
  <si>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</si>
  <si>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</si>
  <si>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</si>
  <si>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</si>
  <si>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</si>
  <si>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</si>
  <si>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</si>
  <si>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</si>
  <si>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</si>
  <si>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</si>
  <si>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</si>
  <si>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</si>
  <si>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</si>
  <si>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</si>
  <si>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</si>
  <si>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</si>
  <si>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</si>
  <si>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</si>
  <si>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</si>
  <si>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</si>
  <si>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</si>
  <si>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</si>
  <si>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</si>
  <si>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</si>
  <si>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</si>
  <si>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</si>
  <si>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</si>
  <si>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</si>
  <si>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</si>
  <si>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</si>
  <si>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</si>
  <si>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</si>
  <si>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</si>
  <si>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</si>
  <si>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</si>
  <si>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</si>
  <si>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</si>
  <si>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</si>
  <si>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</si>
  <si>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</si>
  <si>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</si>
  <si>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</si>
  <si>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</si>
  <si>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</si>
  <si>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</si>
  <si>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</si>
  <si>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</si>
  <si>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</si>
  <si>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</si>
  <si>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</si>
  <si>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</si>
  <si>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</si>
  <si>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</si>
  <si>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</si>
  <si>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</si>
  <si>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</si>
  <si>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</si>
  <si>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</si>
  <si>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</si>
  <si>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</si>
  <si>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</si>
  <si>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</si>
  <si>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</si>
  <si>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</si>
  <si>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</si>
  <si>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</si>
  <si>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</si>
  <si>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</si>
  <si>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</si>
  <si>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</si>
  <si>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</si>
  <si>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</si>
  <si>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</si>
  <si>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</si>
  <si>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</si>
  <si>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</si>
  <si>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</si>
  <si>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</si>
  <si>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</si>
  <si>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</si>
  <si>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</si>
  <si>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</si>
  <si>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</si>
  <si>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</si>
  <si>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</si>
  <si>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</si>
  <si>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</si>
  <si>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</si>
  <si>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</si>
  <si>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</si>
  <si>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</si>
  <si>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</si>
  <si>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</si>
  <si>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</si>
  <si>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</si>
  <si>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</si>
  <si>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</si>
  <si>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</si>
  <si>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</si>
  <si>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</si>
  <si>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</si>
  <si>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</si>
  <si>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</si>
  <si>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</si>
  <si>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</si>
  <si>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</si>
  <si>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</si>
  <si>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</si>
  <si>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</si>
  <si>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</si>
  <si>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</si>
  <si>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</si>
  <si>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</si>
  <si>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</si>
  <si>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</si>
  <si>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</si>
  <si>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</si>
  <si>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</si>
  <si>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</si>
  <si>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</si>
  <si>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</si>
  <si>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</si>
  <si>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</si>
  <si>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</si>
  <si>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</si>
  <si>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</si>
  <si>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</si>
  <si>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</si>
  <si>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</si>
  <si>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</si>
  <si>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</si>
  <si>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</si>
  <si>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</si>
  <si>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</si>
  <si>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</si>
  <si>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</si>
  <si>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</si>
  <si>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</si>
  <si>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</si>
  <si>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</si>
  <si>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</si>
  <si>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</si>
  <si>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</si>
  <si>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</si>
  <si>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</si>
  <si>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</si>
  <si>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</si>
  <si>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</si>
  <si>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</si>
  <si>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</si>
  <si>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</si>
  <si>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</si>
  <si>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</si>
  <si>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</si>
  <si>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</si>
  <si>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</si>
  <si>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</si>
  <si>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</si>
  <si>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</si>
  <si>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</si>
  <si>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</si>
  <si>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</si>
  <si>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</si>
  <si>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</si>
  <si>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</si>
  <si>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</si>
  <si>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</si>
  <si>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</si>
  <si>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</si>
  <si>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</si>
  <si>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</si>
  <si>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</si>
  <si>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</si>
  <si>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</si>
  <si>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</si>
  <si>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</si>
  <si>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</si>
  <si>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</si>
  <si>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</si>
  <si>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</si>
  <si>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</si>
  <si>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</si>
  <si>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</si>
  <si>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</si>
  <si>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</si>
  <si>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</si>
  <si>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</si>
  <si>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</si>
  <si>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</si>
  <si>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</si>
  <si>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</si>
  <si>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</si>
  <si>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</si>
  <si>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</si>
  <si>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</si>
  <si>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</si>
  <si>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</si>
  <si>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</si>
  <si>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</si>
  <si>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</si>
  <si>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</si>
  <si>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</si>
  <si>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</si>
  <si>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</si>
  <si>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</si>
  <si>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</si>
  <si>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</si>
  <si>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</si>
  <si>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</si>
  <si>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</si>
  <si>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</si>
  <si>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</si>
  <si>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</si>
  <si>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</si>
  <si>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</si>
  <si>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</si>
  <si>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</si>
  <si>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</si>
  <si>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</si>
  <si>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</si>
  <si>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</si>
  <si>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</si>
  <si>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</si>
  <si>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</si>
  <si>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</si>
  <si>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</si>
  <si>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</si>
  <si>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</si>
  <si>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</si>
  <si>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</si>
  <si>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</si>
  <si>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</si>
  <si>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</si>
  <si>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</si>
  <si>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</si>
  <si>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</si>
  <si>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</si>
  <si>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</si>
  <si>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</si>
  <si>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</si>
  <si>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</si>
  <si>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</si>
  <si>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</si>
  <si>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</si>
  <si>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</si>
  <si>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</si>
  <si>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</si>
  <si>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</si>
  <si>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</si>
  <si>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</si>
  <si>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</si>
  <si>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</si>
  <si>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</si>
  <si>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</si>
  <si>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</si>
  <si>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</si>
  <si>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</si>
  <si>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</si>
  <si>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</si>
  <si>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</si>
  <si>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</si>
  <si>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</si>
  <si>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</si>
  <si>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</si>
  <si>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</si>
  <si>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</si>
  <si>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</si>
  <si>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</si>
  <si>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</si>
  <si>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</si>
  <si>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</si>
  <si>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</si>
  <si>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</si>
  <si>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</si>
  <si>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</si>
  <si>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</si>
  <si>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</si>
  <si>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</si>
  <si>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</si>
  <si>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</si>
  <si>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</si>
  <si>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</si>
  <si>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</si>
  <si>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</si>
  <si>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</si>
  <si>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</si>
  <si>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</si>
  <si>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</si>
  <si>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</si>
  <si>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</si>
  <si>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</si>
  <si>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</si>
  <si>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</si>
  <si>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</si>
  <si>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</si>
  <si>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</si>
  <si>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</si>
  <si>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</si>
  <si>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</si>
  <si>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</si>
  <si>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</si>
  <si>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</si>
  <si>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</si>
  <si>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</si>
  <si>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</si>
  <si>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</si>
  <si>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</si>
  <si>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</si>
  <si>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</si>
  <si>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</si>
  <si>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</si>
  <si>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</si>
  <si>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</si>
  <si>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</si>
  <si>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</si>
  <si>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</si>
  <si>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</si>
  <si>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</si>
  <si>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</si>
  <si>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</si>
  <si>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</si>
  <si>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</si>
  <si>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</si>
  <si>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</si>
  <si>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</si>
  <si>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</si>
  <si>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</si>
  <si>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</si>
  <si>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</si>
  <si>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</si>
  <si>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</si>
  <si>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</si>
  <si>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</si>
  <si>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</si>
  <si>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</si>
  <si>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</si>
  <si>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</si>
  <si>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</si>
  <si>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</si>
  <si>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</si>
  <si>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</si>
  <si>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</si>
  <si>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</si>
  <si>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</si>
  <si>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</si>
  <si>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</si>
  <si>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</si>
  <si>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</si>
  <si>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</si>
  <si>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</si>
  <si>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</si>
  <si>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</si>
  <si>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</si>
  <si>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</si>
  <si>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</si>
  <si>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</si>
  <si>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</si>
  <si>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</si>
  <si>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</si>
  <si>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</si>
  <si>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</si>
  <si>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</si>
  <si>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</si>
  <si>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</si>
  <si>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</si>
  <si>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</si>
  <si>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</si>
  <si>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</si>
  <si>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</si>
  <si>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</si>
  <si>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</si>
  <si>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</si>
  <si>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</si>
  <si>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</si>
  <si>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</si>
  <si>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</si>
  <si>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</si>
  <si>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</si>
  <si>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</si>
  <si>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</si>
  <si>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</si>
  <si>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</si>
  <si>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</si>
  <si>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</si>
  <si>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</si>
  <si>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</si>
  <si>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</si>
  <si>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</si>
  <si>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</si>
  <si>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</si>
  <si>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</si>
  <si>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</si>
  <si>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</si>
  <si>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</si>
  <si>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</si>
  <si>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</si>
  <si>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</si>
  <si>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</si>
  <si>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</si>
  <si>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</si>
  <si>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</si>
  <si>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</si>
  <si>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</si>
  <si>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</si>
  <si>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</si>
  <si>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</si>
  <si>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</si>
  <si>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</si>
  <si>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</si>
  <si>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</si>
  <si>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</si>
  <si>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</si>
  <si>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</si>
  <si>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</si>
  <si>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</si>
  <si>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</si>
  <si>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</si>
  <si>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</si>
  <si>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</si>
  <si>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</si>
  <si>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</si>
  <si>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</si>
  <si>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</si>
  <si>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</si>
  <si>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</si>
  <si>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</si>
  <si>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</si>
  <si>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</si>
  <si>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</si>
  <si>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</si>
  <si>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</si>
  <si>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</si>
  <si>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</si>
  <si>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</si>
  <si>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</si>
  <si>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</si>
  <si>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</si>
  <si>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</si>
  <si>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</si>
  <si>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</si>
  <si>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</si>
  <si>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</si>
  <si>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</si>
  <si>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</si>
  <si>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</si>
  <si>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</si>
  <si>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</si>
  <si>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</si>
  <si>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</si>
  <si>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</si>
  <si>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</si>
  <si>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</si>
  <si>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</si>
  <si>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</si>
  <si>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</si>
  <si>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</si>
  <si>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</si>
  <si>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</si>
  <si>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</si>
  <si>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</si>
  <si>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</si>
  <si>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</si>
  <si>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</si>
  <si>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</si>
  <si>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</si>
  <si>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</si>
  <si>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</si>
  <si>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</si>
  <si>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</si>
  <si>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</si>
  <si>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</si>
  <si>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</si>
  <si>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</si>
  <si>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</si>
  <si>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</si>
  <si>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</si>
  <si>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</si>
  <si>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</si>
  <si>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</si>
  <si>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</si>
  <si>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</si>
  <si>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</si>
  <si>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</si>
  <si>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</si>
  <si>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</si>
  <si>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</si>
  <si>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</si>
  <si>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</si>
  <si>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</si>
  <si>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</si>
  <si>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</si>
  <si>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</si>
  <si>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</si>
  <si>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</si>
  <si>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</si>
  <si>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</si>
  <si>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</si>
  <si>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</si>
  <si>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</si>
  <si>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</si>
  <si>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</si>
  <si>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</si>
  <si>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</si>
  <si>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</si>
  <si>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</si>
  <si>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</si>
  <si>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</si>
  <si>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</si>
  <si>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</si>
  <si>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</si>
  <si>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</si>
  <si>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</si>
  <si>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</si>
  <si>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</si>
  <si>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</si>
  <si>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</si>
  <si>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</si>
  <si>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</si>
  <si>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</si>
  <si>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</si>
  <si>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</si>
  <si>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</si>
  <si>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</si>
  <si>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</si>
  <si>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</si>
  <si>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</si>
  <si>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</si>
  <si>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</si>
  <si>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</si>
  <si>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</si>
  <si>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</si>
  <si>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</si>
  <si>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</si>
  <si>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</si>
  <si>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</si>
  <si>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</si>
  <si>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</si>
  <si>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</si>
  <si>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</si>
  <si>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</si>
  <si>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</si>
  <si>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</si>
  <si>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</si>
  <si>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</si>
  <si>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</si>
  <si>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</si>
  <si>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</si>
  <si>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</si>
  <si>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</si>
  <si>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</si>
  <si>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</si>
  <si>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</si>
  <si>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</si>
  <si>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</si>
  <si>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</si>
  <si>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</si>
  <si>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</si>
  <si>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</si>
  <si>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</si>
  <si>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</si>
  <si>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</si>
  <si>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</si>
  <si>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</si>
  <si>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</si>
  <si>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</si>
  <si>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</si>
  <si>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</si>
  <si>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</si>
  <si>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</si>
  <si>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</si>
  <si>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</si>
  <si>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</si>
  <si>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</si>
  <si>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</si>
  <si>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</si>
  <si>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</si>
  <si>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</si>
  <si>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</si>
  <si>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</si>
  <si>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</si>
  <si>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</si>
  <si>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</si>
  <si>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</si>
  <si>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</si>
  <si>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</si>
  <si>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</si>
  <si>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</si>
  <si>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</si>
  <si>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</si>
  <si>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</si>
  <si>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</si>
  <si>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</si>
  <si>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</si>
  <si>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</si>
  <si>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</si>
  <si>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</si>
  <si>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</si>
  <si>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</si>
  <si>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</si>
  <si>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</si>
  <si>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</si>
  <si>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</si>
  <si>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</si>
  <si>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</si>
  <si>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</si>
  <si>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</si>
  <si>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</si>
  <si>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</si>
  <si>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</si>
  <si>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</si>
  <si>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</si>
  <si>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</si>
  <si>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</si>
  <si>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</si>
  <si>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</si>
  <si>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</si>
  <si>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</si>
  <si>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</si>
  <si>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</si>
  <si>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</si>
  <si>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</si>
  <si>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</si>
  <si>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</si>
  <si>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</si>
  <si>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</si>
  <si>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</si>
  <si>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</si>
  <si>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</si>
  <si>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</si>
  <si>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</si>
  <si>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</si>
  <si>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</si>
  <si>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</si>
  <si>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</si>
  <si>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</si>
  <si>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</si>
  <si>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</si>
  <si>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</si>
  <si>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</si>
  <si>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</si>
  <si>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</si>
  <si>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</si>
  <si>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</si>
  <si>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</si>
  <si>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</si>
  <si>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</si>
  <si>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</si>
  <si>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</si>
  <si>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</si>
  <si>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</si>
  <si>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</si>
  <si>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</si>
  <si>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</si>
  <si>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</si>
  <si>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</si>
  <si>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</si>
  <si>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</si>
  <si>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</si>
  <si>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</si>
  <si>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</si>
  <si>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</si>
  <si>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</si>
  <si>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</si>
  <si>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</si>
  <si>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</si>
  <si>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</si>
  <si>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</si>
  <si>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</si>
  <si>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</si>
  <si>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</si>
  <si>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</si>
  <si>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</si>
  <si>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</si>
  <si>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</si>
  <si>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</si>
  <si>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</si>
  <si>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</si>
  <si>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</si>
  <si>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</si>
  <si>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</si>
  <si>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</si>
  <si>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</si>
  <si>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</si>
  <si>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</si>
  <si>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</si>
  <si>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</si>
  <si>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</si>
  <si>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</si>
  <si>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</si>
  <si>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</si>
  <si>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</si>
  <si>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</si>
  <si>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</si>
  <si>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</si>
  <si>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</si>
  <si>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</si>
  <si>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</si>
  <si>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</si>
  <si>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</si>
  <si>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</si>
  <si>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</si>
  <si>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</si>
  <si>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</si>
  <si>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</si>
  <si>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</si>
  <si>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</si>
  <si>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</si>
  <si>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</si>
  <si>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</si>
  <si>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</si>
  <si>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</si>
  <si>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</si>
  <si>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</si>
  <si>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</si>
  <si>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</si>
  <si>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</si>
  <si>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</si>
  <si>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</si>
  <si>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</si>
  <si>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</si>
  <si>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</si>
  <si>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</si>
  <si>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</si>
  <si>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</si>
  <si>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</si>
  <si>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</si>
  <si>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</si>
  <si>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</si>
  <si>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</si>
  <si>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</si>
  <si>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</si>
  <si>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</si>
  <si>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</si>
  <si>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</si>
  <si>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</si>
  <si>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</si>
  <si>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</si>
  <si>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</si>
  <si>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</si>
  <si>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</si>
  <si>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</si>
  <si>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</si>
  <si>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</si>
  <si>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</si>
  <si>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</si>
  <si>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</si>
  <si>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</si>
  <si>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</si>
  <si>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</si>
  <si>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</si>
  <si>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</si>
  <si>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</si>
  <si>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</si>
  <si>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</si>
  <si>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</si>
  <si>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</si>
  <si>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</si>
  <si>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</si>
  <si>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</si>
  <si>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</si>
  <si>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</si>
  <si>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</si>
  <si>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</si>
  <si>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</si>
  <si>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</si>
  <si>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</si>
  <si>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</si>
  <si>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</si>
  <si>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</si>
  <si>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</si>
  <si>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</si>
  <si>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</si>
  <si>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</si>
  <si>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</si>
  <si>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</si>
  <si>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</si>
  <si>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</si>
  <si>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</si>
  <si>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</si>
  <si>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</si>
  <si>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</si>
  <si>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</si>
  <si>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</si>
  <si>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</si>
  <si>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</si>
  <si>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</si>
  <si>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</si>
  <si>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</si>
  <si>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</si>
  <si>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</si>
  <si>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</si>
  <si>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</si>
  <si>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</si>
  <si>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</si>
  <si>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</si>
  <si>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</si>
  <si>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</si>
  <si>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</si>
  <si>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</si>
  <si>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</si>
  <si>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</si>
  <si>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</si>
  <si>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</si>
  <si>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</si>
  <si>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</si>
  <si>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</si>
  <si>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</si>
  <si>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</si>
  <si>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</si>
  <si>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</si>
  <si>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</si>
  <si>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</si>
  <si>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</si>
  <si>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</si>
  <si>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</si>
  <si>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</si>
  <si>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</si>
  <si>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</si>
  <si>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</si>
  <si>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</si>
  <si>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</si>
  <si>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</si>
  <si>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</si>
  <si>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</si>
  <si>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</si>
  <si>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</si>
  <si>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</si>
  <si>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</si>
  <si>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</si>
  <si>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</si>
  <si>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</si>
  <si>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</si>
  <si>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</si>
  <si>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</si>
  <si>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</si>
  <si>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</si>
  <si>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</si>
  <si>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</si>
  <si>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</si>
  <si>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</si>
  <si>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</si>
  <si>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</si>
  <si>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</si>
  <si>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</si>
  <si>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</si>
  <si>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</si>
  <si>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</si>
  <si>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</si>
  <si>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</si>
  <si>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</si>
  <si>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</si>
  <si>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</si>
  <si>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</si>
  <si>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</si>
  <si>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</si>
  <si>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</si>
  <si>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</si>
  <si>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</si>
  <si>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</si>
  <si>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</si>
  <si>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</si>
  <si>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</si>
  <si>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</si>
  <si>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</si>
  <si>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</si>
  <si>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</si>
  <si>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</si>
  <si>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</si>
  <si>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</si>
  <si>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</si>
  <si>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</si>
  <si>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</si>
  <si>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</si>
  <si>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</si>
  <si>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</si>
  <si>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</si>
  <si>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</si>
  <si>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</si>
  <si>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</si>
  <si>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</si>
  <si>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</si>
  <si>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</si>
  <si>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</si>
  <si>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</si>
  <si>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</si>
  <si>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</si>
  <si>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</si>
  <si>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</si>
  <si>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</si>
  <si>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</si>
  <si>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</si>
  <si>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</si>
  <si>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</si>
  <si>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</si>
  <si>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</si>
  <si>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</si>
  <si>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</si>
  <si>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</si>
  <si>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</si>
  <si>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</si>
  <si>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</si>
  <si>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</si>
  <si>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</si>
  <si>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</si>
  <si>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</si>
  <si>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</si>
  <si>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</si>
  <si>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</si>
  <si>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</si>
  <si>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</si>
  <si>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</si>
  <si>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</si>
  <si>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</si>
  <si>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</si>
  <si>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</si>
  <si>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</si>
  <si>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</si>
  <si>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</si>
  <si>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</si>
  <si>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</si>
  <si>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</si>
  <si>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</si>
  <si>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</si>
  <si>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</si>
  <si>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</si>
  <si>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</si>
  <si>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</si>
  <si>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</si>
  <si>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</si>
  <si>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</si>
  <si>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</si>
  <si>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</si>
  <si>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</si>
  <si>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</si>
  <si>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</si>
  <si>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</si>
  <si>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</si>
  <si>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</si>
  <si>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</si>
  <si>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</si>
  <si>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</si>
  <si>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</si>
  <si>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</si>
  <si>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</si>
  <si>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</si>
  <si>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</si>
  <si>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</si>
  <si>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</si>
  <si>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</si>
  <si>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</si>
  <si>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</si>
  <si>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</si>
  <si>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</si>
  <si>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</si>
  <si>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</si>
  <si>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</si>
  <si>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</si>
  <si>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</si>
  <si>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</si>
  <si>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</si>
  <si>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</si>
  <si>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</si>
  <si>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</si>
  <si>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</si>
  <si>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</si>
  <si>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</si>
  <si>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</si>
  <si>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</si>
  <si>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</si>
  <si>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</si>
  <si>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</si>
  <si>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</si>
  <si>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</si>
  <si>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</si>
  <si>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</si>
  <si>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</si>
  <si>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</si>
  <si>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</si>
  <si>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</si>
  <si>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</si>
  <si>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</si>
  <si>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</si>
  <si>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</si>
  <si>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</si>
  <si>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</si>
  <si>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</si>
  <si>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</si>
  <si>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</si>
  <si>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</si>
  <si>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</si>
  <si>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</si>
  <si>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</si>
  <si>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</si>
  <si>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</si>
  <si>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</si>
  <si>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</si>
  <si>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</si>
  <si>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</si>
  <si>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</si>
  <si>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</si>
  <si>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</si>
  <si>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</si>
  <si>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</si>
  <si>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</si>
  <si>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</si>
  <si>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</si>
  <si>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</si>
  <si>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</si>
  <si>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</si>
  <si>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</si>
  <si>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</si>
  <si>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</si>
  <si>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</si>
  <si>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</si>
  <si>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</si>
  <si>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</si>
  <si>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</si>
  <si>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</si>
  <si>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</si>
  <si>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</si>
  <si>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</si>
  <si>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</si>
  <si>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</si>
  <si>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</si>
  <si>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</si>
  <si>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</si>
  <si>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</si>
  <si>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</si>
  <si>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</si>
  <si>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</si>
  <si>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</si>
  <si>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</si>
  <si>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</si>
  <si>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</si>
  <si>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</si>
  <si>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</si>
  <si>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</si>
  <si>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</si>
  <si>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</si>
  <si>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</si>
  <si>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</si>
  <si>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</si>
  <si>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</si>
  <si>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</si>
  <si>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</si>
  <si>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</si>
  <si>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</si>
  <si>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</si>
  <si>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</si>
  <si>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</si>
  <si>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</si>
  <si>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</si>
  <si>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</si>
  <si>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</si>
  <si>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</si>
  <si>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</si>
  <si>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</si>
  <si>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</si>
  <si>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</si>
  <si>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</si>
  <si>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</si>
  <si>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</si>
  <si>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</si>
  <si>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</si>
  <si>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</si>
  <si>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</si>
  <si>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</si>
  <si>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</si>
  <si>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</si>
  <si>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</si>
  <si>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</si>
  <si>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</si>
  <si>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</si>
  <si>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</si>
  <si>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</si>
  <si>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</si>
  <si>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</si>
  <si>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</si>
  <si>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</si>
  <si>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</si>
  <si>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</si>
  <si>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</si>
  <si>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</si>
  <si>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</si>
  <si>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</si>
  <si>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</si>
  <si>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</si>
  <si>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</si>
  <si>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</si>
  <si>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</si>
  <si>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</si>
  <si>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</si>
  <si>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</si>
  <si>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</si>
  <si>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</si>
  <si>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</si>
  <si>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</si>
  <si>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</si>
  <si>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</si>
  <si>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</si>
  <si>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</si>
  <si>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</si>
  <si>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</si>
  <si>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</si>
  <si>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</si>
  <si>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</si>
  <si>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</si>
  <si>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</si>
  <si>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</si>
  <si>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</si>
  <si>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</si>
  <si>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</si>
  <si>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</si>
  <si>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</si>
  <si>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</si>
  <si>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</si>
  <si>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</si>
  <si>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</si>
  <si>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</si>
  <si>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</si>
  <si>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</si>
  <si>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</si>
  <si>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</si>
  <si>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</si>
  <si>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</si>
  <si>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</si>
  <si>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</si>
  <si>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</si>
  <si>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</si>
  <si>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</si>
  <si>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</si>
  <si>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</si>
  <si>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</si>
  <si>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</si>
  <si>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</si>
  <si>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</si>
  <si>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</si>
  <si>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</si>
  <si>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</si>
  <si>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</si>
  <si>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</si>
  <si>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</si>
  <si>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</si>
  <si>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</si>
  <si>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</si>
  <si>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</si>
  <si>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</si>
  <si>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</si>
  <si>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</si>
  <si>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</si>
  <si>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</si>
  <si>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</si>
  <si>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</si>
  <si>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</si>
  <si>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</si>
  <si>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</si>
  <si>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</si>
  <si>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</si>
  <si>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</si>
  <si>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</si>
  <si>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</si>
  <si>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</si>
  <si>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</si>
  <si>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</si>
  <si>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</si>
  <si>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</si>
  <si>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</si>
  <si>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</si>
  <si>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</si>
  <si>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</si>
  <si>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</si>
  <si>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</si>
  <si>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</si>
  <si>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</si>
  <si>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</si>
  <si>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</si>
  <si>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</si>
  <si>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</si>
  <si>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</si>
  <si>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</si>
  <si>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</si>
  <si>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</si>
  <si>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</si>
  <si>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</si>
  <si>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</si>
  <si>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</si>
  <si>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</si>
  <si>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</si>
  <si>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</si>
  <si>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</si>
  <si>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</si>
  <si>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</si>
  <si>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</si>
  <si>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</si>
  <si>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</si>
  <si>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</si>
  <si>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</si>
  <si>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</si>
  <si>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</si>
  <si>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</si>
  <si>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</si>
  <si>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</si>
  <si>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</si>
  <si>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</si>
  <si>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</si>
  <si>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</si>
  <si>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</si>
  <si>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</si>
  <si>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</si>
  <si>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</si>
  <si>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</si>
  <si>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</si>
  <si>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</si>
  <si>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</si>
  <si>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</si>
  <si>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</si>
  <si>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</si>
  <si>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</si>
  <si>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</si>
  <si>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</si>
  <si>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</si>
  <si>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</si>
  <si>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</si>
  <si>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</si>
  <si>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</si>
  <si>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</si>
  <si>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</si>
  <si>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</si>
  <si>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</si>
  <si>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</si>
  <si>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</si>
  <si>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</si>
  <si>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</si>
  <si>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</si>
  <si>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</si>
  <si>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</si>
  <si>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</si>
  <si>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</si>
  <si>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</si>
  <si>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</si>
  <si>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</si>
  <si>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</si>
  <si>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</si>
  <si>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</si>
  <si>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</si>
  <si>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</si>
  <si>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</si>
  <si>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</si>
  <si>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</si>
  <si>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</si>
  <si>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</si>
  <si>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</si>
  <si>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</si>
  <si>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</si>
  <si>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</si>
  <si>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</si>
  <si>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</si>
  <si>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</si>
  <si>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</si>
  <si>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</si>
  <si>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</si>
  <si>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</si>
  <si>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</si>
  <si>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</si>
  <si>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</si>
  <si>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</si>
  <si>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</si>
  <si>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</si>
  <si>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</si>
  <si>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</si>
  <si>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</si>
  <si>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</si>
  <si>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</si>
  <si>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</si>
  <si>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</si>
  <si>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</si>
  <si>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</si>
  <si>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</si>
  <si>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</si>
  <si>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</si>
  <si>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</si>
  <si>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</si>
  <si>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</si>
  <si>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</si>
  <si>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</si>
  <si>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</si>
  <si>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</si>
  <si>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</si>
  <si>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</si>
  <si>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</si>
  <si>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</si>
  <si>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</si>
  <si>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</si>
  <si>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</si>
  <si>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</si>
  <si>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</si>
  <si>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</si>
  <si>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</si>
  <si>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</si>
  <si>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</si>
  <si>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</si>
  <si>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</si>
  <si>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</si>
  <si>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</si>
  <si>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</si>
  <si>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</si>
  <si>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</si>
  <si>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</si>
  <si>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</si>
  <si>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</si>
  <si>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</si>
  <si>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</si>
  <si>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</si>
  <si>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</si>
  <si>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</si>
  <si>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</si>
  <si>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</si>
  <si>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</si>
  <si>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</si>
  <si>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</si>
  <si>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</si>
  <si>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</si>
  <si>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</si>
  <si>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</si>
  <si>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</si>
  <si>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</si>
  <si>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</si>
  <si>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</si>
  <si>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</si>
  <si>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</si>
  <si>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</si>
  <si>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</si>
  <si>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</si>
  <si>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</si>
  <si>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</si>
  <si>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</si>
  <si>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</si>
  <si>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</si>
  <si>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</si>
  <si>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</si>
  <si>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</si>
  <si>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</si>
  <si>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</si>
  <si>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</si>
  <si>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</si>
  <si>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</si>
  <si>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</si>
  <si>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</si>
  <si>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</si>
  <si>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</si>
  <si>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</si>
  <si>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</si>
  <si>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</si>
  <si>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</si>
  <si>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</si>
  <si>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</si>
  <si>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</si>
  <si>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</si>
  <si>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</si>
  <si>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</si>
  <si>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</si>
  <si>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</si>
  <si>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</si>
  <si>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</si>
  <si>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</si>
  <si>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</si>
  <si>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</si>
  <si>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</si>
  <si>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</si>
  <si>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</si>
  <si>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</si>
  <si>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</si>
  <si>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</si>
  <si>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</si>
  <si>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</si>
  <si>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</si>
  <si>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</si>
  <si>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</si>
  <si>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</si>
  <si>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</si>
  <si>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</si>
  <si>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</si>
  <si>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</si>
  <si>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</si>
  <si>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</si>
  <si>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</si>
  <si>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</si>
  <si>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</si>
  <si>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</si>
  <si>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</si>
  <si>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</si>
  <si>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</si>
  <si>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</si>
  <si>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</si>
  <si>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</si>
  <si>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</si>
  <si>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</si>
  <si>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</si>
  <si>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</si>
  <si>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</si>
  <si>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</si>
  <si>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</si>
  <si>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</si>
  <si>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</si>
  <si>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</si>
  <si>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</si>
  <si>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</si>
  <si>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</si>
  <si>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</si>
  <si>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</si>
  <si>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</si>
  <si>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</si>
  <si>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</si>
  <si>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</si>
  <si>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</si>
  <si>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</si>
  <si>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</si>
  <si>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</si>
  <si>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</si>
  <si>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</si>
  <si>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</si>
  <si>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</si>
  <si>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</si>
  <si>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</si>
  <si>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</si>
  <si>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</si>
  <si>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</si>
  <si>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</si>
  <si>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</si>
  <si>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</si>
  <si>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</si>
  <si>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</si>
  <si>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</si>
  <si>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</si>
  <si>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</si>
  <si>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</si>
  <si>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</si>
  <si>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</si>
  <si>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</si>
  <si>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</si>
  <si>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</si>
  <si>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</si>
  <si>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</si>
  <si>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</si>
  <si>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</si>
  <si>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</si>
  <si>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</si>
  <si>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</si>
  <si>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</si>
  <si>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</si>
  <si>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</si>
  <si>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</si>
  <si>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</si>
  <si>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</si>
  <si>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</si>
  <si>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</si>
  <si>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</si>
  <si>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</si>
  <si>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</si>
  <si>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</si>
  <si>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</si>
  <si>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</si>
  <si>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</si>
  <si>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</si>
  <si>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</si>
  <si>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</si>
  <si>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</si>
  <si>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</si>
  <si>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</si>
  <si>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</si>
  <si>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</si>
  <si>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</si>
  <si>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</si>
  <si>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</si>
  <si>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</si>
  <si>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</si>
  <si>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</si>
  <si>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</si>
  <si>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</si>
  <si>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</si>
  <si>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</si>
  <si>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</si>
  <si>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</si>
  <si>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</si>
  <si>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</si>
  <si>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</si>
  <si>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</si>
  <si>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</si>
  <si>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</si>
  <si>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</si>
  <si>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</si>
  <si>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</si>
  <si>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</si>
  <si>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</si>
  <si>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</si>
  <si>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</si>
  <si>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</si>
  <si>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</si>
  <si>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</si>
  <si>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</si>
  <si>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</si>
  <si>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</si>
  <si>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</si>
  <si>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</si>
  <si>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</si>
  <si>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</si>
  <si>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</si>
  <si>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</si>
  <si>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</si>
  <si>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</si>
  <si>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</si>
  <si>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</si>
  <si>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</si>
  <si>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</si>
  <si>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</si>
  <si>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</si>
  <si>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</si>
  <si>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</si>
  <si>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</si>
  <si>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</si>
  <si>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</si>
  <si>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</si>
  <si>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</si>
  <si>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</si>
  <si>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</si>
  <si>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</si>
  <si>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</si>
  <si>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</si>
  <si>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</si>
  <si>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</si>
  <si>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</si>
  <si>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</si>
  <si>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</si>
  <si>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</si>
  <si>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</si>
  <si>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</si>
  <si>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</si>
  <si>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</si>
  <si>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</si>
  <si>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</si>
  <si>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</si>
  <si>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</si>
  <si>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</si>
  <si>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</si>
  <si>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</si>
  <si>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</si>
  <si>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</si>
  <si>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</si>
  <si>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</si>
  <si>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</si>
  <si>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</si>
  <si>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</si>
  <si>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</si>
  <si>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</si>
  <si>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</si>
  <si>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</si>
  <si>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</si>
  <si>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</si>
  <si>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</si>
  <si>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</si>
  <si>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</si>
  <si>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</si>
  <si>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</si>
  <si>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</si>
  <si>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</si>
  <si>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</si>
  <si>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</si>
  <si>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</si>
  <si>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</si>
  <si>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</si>
  <si>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</si>
  <si>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</si>
  <si>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</si>
  <si>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</si>
  <si>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</si>
  <si>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</si>
  <si>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</si>
  <si>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</si>
  <si>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</si>
  <si>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</si>
  <si>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</si>
  <si>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</si>
  <si>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</si>
  <si>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</si>
  <si>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</si>
  <si>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</si>
  <si>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</si>
  <si>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</si>
  <si>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</si>
  <si>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</si>
  <si>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</si>
  <si>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</si>
  <si>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</si>
  <si>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</si>
  <si>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</si>
  <si>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</si>
  <si>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</si>
  <si>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</si>
  <si>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</si>
  <si>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</si>
  <si>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</si>
  <si>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</si>
  <si>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</si>
  <si>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</si>
  <si>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</si>
  <si>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</si>
  <si>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</si>
  <si>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</si>
  <si>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</si>
  <si>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</si>
  <si>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</si>
  <si>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</si>
  <si>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</si>
  <si>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</si>
  <si>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</si>
  <si>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</si>
  <si>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</si>
  <si>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</si>
  <si>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</si>
  <si>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</si>
  <si>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</si>
  <si>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</si>
  <si>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</si>
  <si>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</si>
  <si>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</si>
  <si>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</si>
  <si>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</si>
  <si>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</si>
  <si>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</si>
  <si>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</si>
  <si>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</si>
  <si>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</si>
  <si>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</si>
  <si>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</si>
  <si>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</si>
  <si>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</si>
  <si>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</si>
  <si>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</si>
  <si>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</si>
  <si>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</si>
  <si>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</si>
  <si>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</si>
  <si>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</si>
  <si>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</si>
  <si>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</si>
  <si>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</si>
  <si>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</si>
  <si>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</si>
  <si>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</si>
  <si>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</si>
  <si>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</si>
  <si>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</si>
  <si>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</si>
  <si>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</si>
  <si>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</si>
  <si>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</si>
  <si>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</si>
  <si>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</si>
  <si>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</si>
  <si>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</si>
  <si>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</si>
  <si>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</si>
  <si>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</si>
  <si>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</si>
  <si>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</si>
  <si>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</si>
  <si>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</si>
  <si>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</si>
  <si>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</si>
  <si>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</si>
  <si>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</si>
  <si>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</si>
  <si>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</si>
  <si>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</si>
  <si>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</si>
  <si>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</si>
  <si>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</si>
  <si>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</si>
  <si>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</si>
  <si>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</si>
  <si>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</si>
  <si>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</si>
  <si>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</si>
  <si>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</si>
  <si>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</si>
  <si>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</si>
  <si>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</si>
  <si>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</si>
  <si>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</si>
  <si>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</si>
  <si>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</si>
  <si>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</si>
  <si>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</si>
  <si>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</si>
  <si>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</si>
  <si>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</si>
  <si>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</si>
  <si>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</si>
  <si>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</si>
  <si>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</si>
  <si>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</si>
  <si>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</si>
  <si>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</si>
  <si>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</si>
  <si>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</si>
  <si>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</si>
  <si>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</si>
  <si>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</si>
  <si>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</si>
  <si>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</si>
  <si>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</si>
  <si>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</si>
  <si>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</si>
  <si>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</si>
  <si>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</si>
  <si>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</si>
  <si>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</si>
  <si>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</si>
  <si>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</si>
  <si>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</si>
  <si>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</si>
  <si>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</si>
  <si>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</si>
  <si>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</si>
  <si>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</si>
  <si>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</si>
  <si>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</si>
  <si>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</si>
  <si>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</si>
  <si>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</si>
  <si>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</si>
  <si>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</si>
  <si>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</si>
  <si>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</si>
  <si>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</si>
  <si>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</si>
  <si>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</si>
  <si>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</si>
  <si>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</si>
  <si>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</si>
  <si>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</si>
  <si>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</si>
  <si>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</si>
  <si>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</si>
  <si>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</si>
  <si>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</si>
  <si>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</si>
  <si>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</si>
  <si>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</si>
  <si>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</si>
  <si>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</si>
  <si>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</si>
  <si>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</si>
  <si>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</si>
  <si>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</si>
  <si>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</si>
  <si>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</si>
  <si>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</si>
  <si>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</si>
  <si>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</si>
  <si>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</si>
  <si>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</si>
  <si>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</si>
  <si>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</si>
  <si>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</si>
  <si>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</si>
  <si>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</si>
  <si>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</si>
  <si>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</si>
  <si>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</si>
  <si>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</si>
  <si>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</si>
  <si>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</si>
  <si>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</si>
  <si>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</si>
  <si>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</si>
  <si>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</si>
  <si>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</si>
  <si>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</si>
  <si>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</si>
  <si>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</si>
  <si>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</si>
  <si>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</si>
  <si>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</si>
  <si>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</si>
  <si>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</si>
  <si>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</si>
  <si>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</si>
  <si>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</si>
  <si>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</si>
  <si>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</si>
  <si>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</si>
  <si>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</si>
  <si>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</si>
  <si>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</si>
  <si>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</si>
  <si>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</si>
  <si>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</si>
  <si>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</si>
  <si>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</si>
  <si>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</si>
  <si>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</si>
  <si>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</si>
  <si>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</si>
  <si>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</si>
  <si>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</si>
  <si>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</si>
  <si>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</si>
  <si>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</si>
  <si>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</si>
  <si>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</si>
  <si>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</si>
  <si>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</si>
  <si>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</si>
  <si>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</si>
  <si>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</si>
  <si>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</si>
  <si>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</si>
  <si>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</si>
  <si>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</si>
  <si>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</si>
  <si>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</si>
  <si>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</si>
  <si>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</si>
  <si>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</si>
  <si>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</si>
  <si>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</si>
  <si>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</si>
  <si>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</si>
  <si>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</si>
  <si>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</si>
  <si>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</si>
  <si>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</si>
  <si>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</si>
  <si>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</si>
  <si>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</si>
  <si>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</si>
  <si>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</si>
  <si>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</si>
  <si>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</si>
  <si>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</si>
  <si>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</si>
  <si>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</si>
  <si>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</si>
  <si>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</si>
  <si>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</si>
  <si>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</si>
  <si>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</si>
  <si>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</si>
  <si>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</si>
  <si>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</si>
  <si>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</si>
  <si>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</si>
  <si>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</si>
  <si>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</si>
  <si>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</si>
  <si>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</si>
  <si>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</si>
  <si>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</si>
  <si>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</si>
  <si>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</si>
  <si>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</si>
  <si>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</si>
  <si>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</si>
  <si>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</si>
  <si>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</si>
  <si>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</si>
  <si>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</si>
  <si>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</si>
  <si>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</si>
  <si>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</si>
  <si>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</si>
  <si>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</si>
  <si>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</si>
  <si>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</si>
  <si>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</si>
  <si>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</si>
  <si>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</si>
  <si>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</si>
  <si>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</si>
  <si>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</si>
  <si>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</si>
  <si>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</si>
  <si>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</si>
  <si>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</si>
  <si>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</si>
  <si>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</si>
  <si>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</si>
  <si>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</si>
  <si>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</si>
  <si>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</si>
  <si>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</si>
  <si>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</si>
  <si>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</si>
  <si>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</si>
  <si>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</si>
  <si>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</si>
  <si>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</si>
  <si>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</si>
  <si>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</si>
  <si>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</si>
  <si>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</si>
  <si>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</si>
  <si>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</si>
  <si>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</si>
  <si>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</si>
  <si>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</si>
  <si>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</si>
  <si>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</si>
  <si>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</si>
  <si>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</si>
  <si>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</si>
  <si>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</si>
  <si>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</si>
  <si>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</si>
  <si>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</si>
  <si>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</si>
  <si>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</si>
  <si>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</si>
  <si>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</si>
  <si>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</si>
  <si>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</si>
  <si>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</si>
  <si>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</si>
  <si>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</si>
  <si>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</si>
  <si>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</si>
  <si>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</si>
  <si>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</si>
  <si>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</si>
  <si>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</si>
  <si>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</si>
  <si>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</si>
  <si>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</si>
  <si>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</si>
  <si>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</si>
  <si>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</si>
  <si>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</si>
  <si>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</si>
  <si>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</si>
  <si>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</si>
  <si>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</si>
  <si>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</si>
  <si>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</si>
  <si>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</si>
  <si>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</si>
  <si>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</si>
  <si>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</si>
  <si>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</si>
  <si>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</si>
  <si>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</si>
  <si>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</si>
  <si>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</si>
  <si>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</si>
  <si>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</si>
  <si>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</si>
  <si>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</si>
  <si>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</si>
  <si>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</si>
  <si>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</si>
  <si>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</si>
  <si>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</si>
  <si>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</si>
  <si>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</si>
  <si>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</si>
  <si>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</si>
  <si>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</si>
  <si>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</si>
  <si>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</si>
  <si>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</si>
  <si>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</si>
  <si>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</si>
  <si>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</si>
  <si>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</si>
  <si>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</si>
  <si>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</si>
  <si>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</si>
  <si>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</si>
  <si>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</si>
  <si>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</si>
  <si>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</si>
  <si>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</si>
  <si>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</si>
  <si>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</si>
  <si>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</si>
  <si>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</si>
  <si>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</si>
  <si>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</si>
  <si>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</si>
  <si>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</si>
  <si>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</si>
  <si>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</si>
  <si>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</si>
  <si>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</si>
  <si>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</si>
  <si>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</si>
  <si>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</si>
  <si>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</si>
  <si>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</si>
  <si>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</si>
  <si>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</si>
  <si>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</si>
  <si>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</si>
  <si>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</si>
  <si>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</si>
  <si>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</si>
  <si>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</si>
  <si>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</si>
  <si>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</si>
  <si>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</si>
  <si>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</si>
  <si>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</si>
  <si>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</si>
  <si>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</si>
  <si>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</si>
  <si>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</si>
  <si>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</si>
  <si>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</si>
  <si>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</si>
  <si>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</si>
  <si>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</si>
  <si>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</si>
  <si>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</si>
  <si>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</si>
  <si>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</si>
  <si>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</si>
  <si>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</si>
  <si>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</si>
  <si>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</si>
  <si>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</si>
  <si>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</si>
  <si>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</si>
  <si>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</si>
  <si>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</si>
  <si>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</si>
  <si>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</si>
  <si>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</si>
  <si>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</si>
  <si>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</si>
  <si>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</si>
  <si>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</si>
  <si>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</si>
  <si>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</si>
  <si>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</si>
  <si>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</si>
  <si>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</si>
  <si>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</si>
  <si>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</si>
  <si>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</si>
  <si>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</si>
  <si>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</si>
  <si>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</si>
  <si>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</si>
  <si>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</si>
  <si>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</si>
  <si>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</si>
  <si>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</si>
  <si>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</si>
  <si>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</si>
  <si>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</si>
  <si>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</si>
  <si>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</si>
  <si>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</si>
  <si>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</si>
  <si>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</si>
  <si>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</si>
  <si>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</si>
  <si>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</si>
  <si>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</si>
  <si>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</si>
  <si>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</si>
  <si>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</si>
  <si>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</si>
  <si>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</si>
  <si>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</si>
  <si>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</si>
  <si>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</si>
  <si>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</si>
  <si>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</si>
  <si>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</si>
  <si>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</si>
  <si>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</si>
  <si>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</si>
  <si>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</si>
  <si>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</si>
  <si>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</si>
  <si>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</si>
  <si>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</si>
  <si>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</si>
  <si>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</si>
  <si>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</si>
  <si>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</si>
  <si>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</si>
  <si>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</si>
  <si>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</si>
  <si>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</si>
  <si>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</si>
  <si>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</si>
  <si>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</si>
  <si>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</si>
  <si>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</si>
  <si>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</si>
  <si>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</si>
  <si>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</si>
  <si>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</si>
  <si>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</si>
  <si>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</si>
  <si>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</si>
  <si>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</si>
  <si>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</si>
  <si>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</si>
  <si>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</si>
  <si>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</si>
  <si>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</si>
  <si>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</si>
  <si>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</si>
  <si>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</si>
  <si>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</si>
  <si>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</si>
  <si>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</si>
  <si>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</si>
  <si>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</si>
  <si>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</si>
  <si>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</si>
  <si>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</si>
  <si>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</si>
  <si>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</si>
  <si>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</si>
  <si>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</si>
  <si>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</si>
  <si>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</si>
  <si>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</si>
  <si>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</si>
  <si>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</si>
  <si>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</si>
  <si>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</si>
  <si>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</si>
  <si>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</si>
  <si>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</si>
  <si>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</si>
  <si>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</si>
  <si>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</si>
  <si>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</si>
  <si>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</si>
  <si>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</si>
  <si>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</si>
  <si>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</si>
  <si>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</si>
  <si>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</si>
  <si>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</si>
  <si>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</si>
  <si>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</si>
  <si>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</si>
  <si>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</si>
  <si>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</si>
  <si>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</si>
  <si>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</si>
  <si>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</si>
  <si>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</si>
  <si>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</si>
  <si>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</si>
  <si>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</si>
  <si>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</si>
  <si>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</si>
  <si>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</si>
  <si>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</si>
  <si>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</si>
  <si>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</si>
  <si>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</si>
  <si>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</si>
  <si>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</si>
  <si>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</si>
  <si>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</si>
  <si>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</si>
  <si>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</si>
  <si>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</si>
  <si>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</si>
  <si>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</si>
  <si>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</si>
  <si>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</si>
  <si>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</si>
  <si>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</si>
  <si>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</si>
  <si>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</si>
  <si>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</si>
  <si>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</si>
  <si>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</si>
  <si>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</si>
  <si>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</si>
  <si>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</si>
  <si>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</si>
  <si>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</si>
  <si>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</si>
  <si>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</si>
  <si>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</si>
  <si>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</si>
  <si>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</si>
  <si>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</si>
  <si>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</si>
  <si>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</si>
  <si>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</si>
  <si>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</si>
  <si>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</si>
  <si>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</si>
  <si>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</si>
  <si>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</si>
  <si>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</si>
  <si>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</si>
  <si>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</si>
  <si>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</si>
  <si>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</si>
  <si>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</si>
  <si>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</si>
  <si>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</si>
  <si>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</si>
  <si>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</si>
  <si>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</si>
  <si>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</si>
  <si>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</si>
  <si>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</si>
  <si>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</si>
  <si>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</si>
  <si>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</si>
  <si>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</si>
  <si>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</si>
  <si>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</si>
  <si>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</si>
  <si>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</si>
  <si>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</si>
  <si>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</si>
  <si>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</si>
  <si>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</si>
  <si>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</si>
  <si>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</si>
  <si>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</si>
  <si>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</si>
  <si>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</si>
  <si>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</si>
  <si>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</si>
  <si>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</si>
  <si>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</si>
  <si>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</si>
  <si>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</si>
  <si>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</si>
  <si>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</si>
  <si>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</si>
  <si>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</si>
  <si>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</si>
  <si>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</si>
  <si>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</si>
  <si>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</si>
  <si>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</si>
  <si>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</si>
  <si>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</si>
  <si>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</si>
  <si>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</si>
  <si>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</si>
  <si>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</si>
  <si>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</si>
  <si>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</si>
  <si>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</si>
  <si>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</si>
  <si>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</si>
  <si>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</si>
  <si>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</si>
  <si>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</si>
  <si>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</si>
  <si>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</si>
  <si>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</si>
  <si>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</si>
  <si>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</si>
  <si>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</si>
  <si>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</si>
  <si>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</si>
  <si>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</si>
  <si>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</si>
  <si>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</si>
  <si>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</si>
  <si>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</si>
  <si>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</si>
  <si>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</si>
  <si>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</si>
  <si>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</si>
  <si>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</si>
  <si>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</si>
  <si>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</si>
  <si>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</si>
  <si>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</si>
  <si>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</si>
  <si>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</si>
  <si>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</si>
  <si>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</si>
  <si>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</si>
  <si>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</si>
  <si>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</si>
  <si>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</si>
  <si>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</si>
  <si>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</si>
  <si>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</si>
  <si>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</si>
  <si>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</si>
  <si>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</si>
  <si>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</si>
  <si>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</si>
  <si>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</si>
  <si>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</si>
  <si>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</si>
  <si>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</si>
  <si>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</si>
  <si>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</si>
  <si>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</si>
  <si>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</si>
  <si>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</si>
  <si>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</si>
  <si>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</si>
  <si>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</si>
  <si>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</si>
  <si>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</si>
  <si>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</si>
  <si>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</si>
  <si>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</si>
  <si>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</si>
  <si>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</si>
  <si>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</si>
  <si>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</si>
  <si>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</si>
  <si>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</si>
  <si>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</si>
  <si>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</si>
  <si>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</si>
  <si>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</si>
  <si>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</si>
  <si>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</si>
  <si>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</si>
  <si>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</si>
  <si>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</si>
  <si>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</si>
  <si>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</si>
  <si>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</si>
  <si>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</si>
  <si>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</si>
  <si>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</si>
  <si>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</si>
  <si>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</si>
  <si>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</si>
  <si>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</si>
  <si>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</si>
  <si>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</si>
  <si>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</si>
  <si>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</si>
  <si>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</si>
  <si>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</si>
  <si>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</si>
  <si>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</si>
  <si>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</si>
  <si>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</si>
  <si>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</si>
  <si>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</si>
  <si>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</si>
  <si>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</si>
  <si>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</si>
  <si>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</si>
  <si>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</si>
  <si>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</si>
  <si>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</si>
  <si>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</si>
  <si>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</si>
  <si>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</si>
  <si>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</si>
  <si>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</si>
  <si>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</si>
  <si>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</si>
  <si>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</si>
  <si>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</si>
  <si>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</si>
  <si>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</si>
  <si>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</si>
  <si>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</si>
  <si>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</si>
  <si>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</si>
  <si>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</si>
  <si>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</si>
  <si>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</si>
  <si>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</si>
  <si>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</si>
  <si>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</si>
  <si>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</si>
  <si>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</si>
  <si>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</si>
  <si>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</si>
  <si>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</si>
  <si>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</si>
  <si>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</si>
  <si>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</si>
  <si>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</si>
  <si>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</si>
  <si>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</si>
  <si>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</si>
  <si>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</si>
  <si>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</si>
  <si>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</si>
  <si>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</si>
  <si>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</si>
  <si>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</si>
  <si>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</si>
  <si>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</si>
  <si>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</si>
  <si>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</si>
  <si>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</si>
  <si>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</si>
  <si>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</si>
  <si>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</si>
  <si>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</si>
  <si>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</si>
  <si>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</si>
  <si>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</si>
  <si>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</si>
  <si>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</si>
  <si>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</si>
  <si>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</si>
  <si>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</si>
  <si>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</si>
  <si>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</si>
  <si>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</si>
  <si>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</si>
  <si>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</si>
  <si>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</si>
  <si>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</si>
  <si>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</si>
  <si>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</si>
  <si>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</si>
  <si>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</si>
  <si>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</si>
  <si>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</si>
  <si>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</si>
  <si>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</si>
  <si>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</si>
  <si>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</si>
  <si>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</si>
  <si>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</si>
  <si>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</si>
  <si>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</si>
  <si>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</si>
  <si>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</si>
  <si>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</si>
  <si>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</si>
  <si>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</si>
  <si>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</si>
  <si>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</si>
  <si>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</si>
  <si>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</si>
  <si>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</si>
  <si>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</si>
  <si>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</si>
  <si>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</si>
  <si>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</si>
  <si>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</si>
  <si>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</si>
  <si>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</si>
  <si>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</si>
  <si>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</si>
  <si>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</si>
  <si>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</si>
  <si>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</si>
  <si>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</si>
  <si>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</si>
  <si>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</si>
  <si>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</si>
  <si>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</si>
  <si>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</si>
  <si>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</si>
  <si>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</si>
  <si>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</si>
  <si>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</si>
  <si>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</si>
  <si>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</si>
  <si>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</si>
  <si>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</si>
  <si>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</si>
  <si>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</si>
  <si>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</si>
  <si>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</si>
  <si>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</si>
  <si>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</si>
  <si>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</si>
  <si>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</si>
  <si>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</si>
  <si>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</si>
  <si>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</si>
  <si>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</si>
  <si>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</si>
  <si>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</si>
  <si>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</si>
  <si>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</si>
  <si>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</si>
  <si>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</si>
  <si>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</si>
  <si>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</si>
  <si>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</si>
  <si>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</si>
  <si>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</si>
  <si>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</si>
  <si>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</si>
  <si>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</si>
  <si>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</si>
  <si>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</si>
  <si>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</si>
  <si>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</si>
  <si>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</si>
  <si>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</si>
  <si>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</si>
  <si>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</si>
  <si>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</si>
  <si>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</si>
  <si>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</si>
  <si>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</si>
  <si>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</si>
  <si>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</si>
  <si>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</si>
  <si>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</si>
  <si>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</si>
  <si>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</si>
  <si>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</si>
  <si>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</si>
  <si>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</si>
  <si>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</si>
  <si>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</si>
  <si>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</si>
  <si>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</si>
  <si>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</si>
  <si>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</si>
  <si>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</si>
  <si>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</si>
  <si>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</si>
  <si>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</si>
  <si>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</si>
  <si>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</si>
  <si>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</si>
  <si>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</si>
  <si>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</si>
  <si>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</si>
  <si>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</si>
  <si>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</si>
  <si>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</si>
  <si>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</si>
  <si>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</si>
  <si>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</si>
  <si>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</si>
  <si>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</si>
  <si>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</si>
  <si>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</si>
  <si>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</si>
  <si>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</si>
  <si>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</si>
  <si>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</si>
  <si>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</si>
  <si>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</si>
  <si>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</si>
  <si>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</si>
  <si>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</si>
  <si>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</si>
  <si>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</si>
  <si>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</si>
  <si>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</si>
  <si>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</si>
  <si>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</si>
  <si>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</si>
  <si>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</si>
  <si>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</si>
  <si>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</si>
  <si>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</si>
  <si>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</si>
  <si>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</si>
  <si>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</si>
  <si>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</si>
  <si>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</si>
  <si>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</si>
  <si>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</si>
  <si>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</si>
  <si>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</si>
  <si>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</si>
  <si>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</si>
  <si>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</si>
  <si>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</si>
  <si>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</si>
  <si>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</si>
  <si>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</si>
  <si>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</si>
  <si>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</si>
  <si>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</si>
  <si>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</si>
  <si>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</si>
  <si>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</si>
  <si>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</si>
  <si>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</si>
  <si>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</si>
  <si>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</si>
  <si>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</si>
  <si>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</si>
  <si>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</si>
  <si>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</si>
  <si>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</si>
  <si>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</si>
  <si>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</si>
  <si>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</si>
  <si>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</si>
  <si>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</si>
  <si>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</si>
  <si>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</si>
  <si>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</si>
  <si>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</si>
  <si>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</si>
  <si>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</si>
  <si>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</si>
  <si>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</si>
  <si>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</si>
  <si>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</si>
  <si>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</si>
  <si>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</si>
  <si>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</si>
  <si>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</si>
  <si>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</si>
  <si>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</si>
  <si>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</si>
  <si>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</si>
  <si>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</si>
  <si>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</si>
  <si>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</si>
  <si>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</si>
  <si>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</si>
  <si>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</si>
  <si>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</si>
  <si>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</si>
  <si>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</si>
  <si>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</si>
  <si>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</si>
  <si>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</si>
  <si>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</si>
  <si>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</si>
  <si>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</si>
  <si>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</si>
  <si>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</si>
  <si>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</si>
  <si>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</si>
  <si>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</si>
  <si>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</si>
  <si>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</si>
  <si>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</si>
  <si>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</si>
  <si>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</si>
  <si>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</si>
  <si>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</si>
  <si>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</si>
  <si>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</si>
  <si>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</si>
  <si>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</si>
  <si>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</si>
  <si>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</si>
  <si>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</si>
  <si>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</si>
  <si>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</si>
  <si>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</si>
  <si>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</si>
  <si>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</si>
  <si>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</si>
  <si>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</si>
  <si>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</si>
  <si>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</si>
  <si>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</si>
  <si>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</si>
  <si>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</si>
  <si>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</si>
  <si>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</si>
  <si>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</si>
  <si>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</si>
  <si>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</si>
  <si>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</si>
  <si>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</si>
  <si>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</si>
  <si>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</si>
  <si>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</si>
  <si>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</si>
  <si>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</si>
  <si>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</si>
  <si>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</si>
  <si>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</si>
  <si>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</si>
  <si>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</si>
  <si>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</si>
  <si>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</si>
  <si>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</si>
  <si>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</si>
  <si>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</si>
  <si>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</si>
  <si>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</si>
  <si>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</si>
  <si>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</si>
  <si>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</si>
  <si>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</si>
  <si>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</si>
  <si>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</si>
  <si>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</si>
  <si>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</si>
  <si>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</si>
  <si>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</si>
  <si>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</si>
  <si>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</si>
  <si>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</si>
  <si>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</si>
  <si>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</si>
  <si>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</si>
  <si>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</si>
  <si>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</si>
  <si>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</si>
  <si>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</si>
  <si>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</si>
  <si>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</si>
  <si>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</si>
  <si>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</si>
  <si>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</si>
  <si>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</si>
  <si>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</si>
  <si>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</si>
  <si>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</si>
  <si>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</si>
  <si>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</si>
  <si>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</si>
  <si>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</si>
  <si>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</si>
  <si>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</si>
  <si>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</si>
  <si>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</si>
  <si>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</si>
  <si>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</si>
  <si>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</si>
  <si>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</si>
  <si>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</si>
  <si>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</si>
  <si>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</si>
  <si>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</si>
  <si>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</si>
  <si>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</si>
  <si>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</si>
  <si>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</si>
  <si>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</si>
  <si>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</si>
  <si>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</si>
  <si>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</si>
  <si>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</si>
  <si>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</si>
  <si>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</si>
  <si>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</si>
  <si>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</si>
  <si>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</si>
  <si>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</si>
  <si>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</si>
  <si>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</si>
  <si>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</si>
  <si>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</si>
  <si>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</si>
  <si>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</si>
  <si>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</si>
  <si>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</si>
  <si>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</si>
  <si>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</si>
  <si>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</si>
  <si>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</si>
  <si>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</si>
  <si>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</si>
  <si>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</si>
  <si>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</si>
  <si>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</si>
  <si>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</si>
  <si>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</si>
  <si>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</si>
  <si>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</si>
  <si>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</si>
  <si>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</si>
  <si>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</si>
  <si>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</si>
  <si>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</si>
  <si>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</si>
  <si>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</si>
  <si>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</si>
  <si>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</si>
  <si>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</si>
  <si>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</si>
  <si>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</si>
  <si>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</si>
  <si>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</si>
  <si>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</si>
  <si>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</si>
  <si>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</si>
  <si>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</si>
  <si>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</si>
  <si>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</si>
  <si>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</si>
  <si>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</si>
  <si>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</si>
  <si>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</si>
  <si>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</si>
  <si>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</si>
  <si>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</si>
  <si>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</si>
  <si>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</si>
  <si>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</si>
  <si>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</si>
  <si>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</si>
  <si>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</si>
  <si>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</si>
  <si>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</si>
  <si>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</si>
  <si>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</si>
  <si>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</si>
  <si>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</si>
  <si>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</si>
  <si>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</si>
  <si>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</si>
  <si>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</si>
  <si>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</si>
  <si>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</si>
  <si>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</si>
  <si>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</si>
  <si>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</si>
  <si>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</si>
  <si>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</si>
  <si>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</si>
  <si>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</si>
  <si>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</si>
  <si>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</si>
  <si>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</si>
  <si>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</si>
  <si>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</si>
  <si>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</si>
  <si>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</si>
  <si>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</si>
  <si>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</si>
  <si>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</si>
  <si>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</si>
  <si>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</si>
  <si>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</si>
  <si>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</si>
  <si>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</si>
  <si>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</si>
  <si>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</si>
  <si>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</si>
  <si>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</si>
  <si>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</si>
  <si>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</si>
  <si>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</si>
  <si>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</si>
  <si>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</si>
  <si>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</si>
  <si>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</si>
  <si>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</si>
  <si>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</si>
  <si>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</si>
  <si>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</si>
  <si>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</si>
  <si>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</si>
  <si>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</si>
  <si>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</si>
  <si>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</si>
  <si>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</si>
  <si>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</si>
  <si>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</si>
  <si>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</si>
  <si>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</si>
  <si>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</si>
  <si>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</si>
  <si>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</si>
  <si>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</si>
  <si>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</si>
  <si>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</si>
  <si>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</si>
  <si>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</si>
  <si>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</si>
  <si>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</si>
  <si>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</si>
  <si>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</si>
  <si>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</si>
  <si>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</si>
  <si>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</si>
  <si>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</si>
  <si>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</si>
  <si>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</si>
  <si>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</si>
  <si>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</si>
  <si>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</si>
  <si>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</si>
  <si>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</si>
  <si>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</si>
  <si>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</si>
  <si>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</si>
  <si>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</si>
  <si>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</si>
  <si>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</si>
  <si>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</si>
  <si>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</si>
  <si>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</si>
  <si>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</si>
  <si>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</si>
  <si>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</si>
  <si>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</si>
  <si>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</si>
  <si>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</si>
  <si>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</si>
  <si>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</si>
  <si>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</si>
  <si>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</si>
  <si>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</si>
  <si>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</si>
  <si>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</si>
  <si>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</si>
  <si>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</si>
  <si>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</si>
  <si>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</si>
  <si>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</si>
  <si>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</si>
  <si>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</si>
  <si>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</si>
  <si>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</si>
  <si>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</si>
  <si>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</si>
  <si>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</si>
  <si>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</si>
  <si>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</si>
  <si>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</si>
  <si>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</si>
  <si>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</si>
  <si>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</si>
  <si>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</si>
  <si>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</si>
  <si>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</si>
  <si>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</si>
  <si>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</si>
  <si>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</si>
  <si>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</si>
  <si>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</si>
  <si>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</si>
  <si>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</si>
  <si>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</si>
  <si>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</si>
  <si>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</si>
  <si>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</si>
  <si>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</si>
  <si>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</si>
  <si>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</si>
  <si>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</si>
  <si>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</si>
  <si>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</si>
  <si>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</si>
  <si>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</si>
  <si>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</si>
  <si>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</si>
  <si>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</si>
  <si>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</si>
  <si>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</si>
  <si>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</si>
  <si>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</si>
  <si>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</si>
  <si>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</si>
  <si>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</si>
  <si>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</si>
  <si>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</si>
  <si>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</si>
  <si>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</si>
  <si>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</si>
  <si>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</si>
  <si>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</si>
  <si>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</si>
  <si>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</si>
  <si>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</si>
  <si>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</si>
  <si>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</si>
  <si>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</si>
  <si>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</si>
  <si>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</si>
  <si>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</si>
  <si>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</si>
  <si>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</si>
  <si>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</si>
  <si>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</si>
  <si>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</si>
  <si>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</si>
  <si>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</si>
  <si>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</si>
  <si>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</si>
  <si>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</si>
  <si>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</si>
  <si>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</si>
  <si>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</si>
  <si>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</si>
  <si>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</si>
  <si>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</si>
  <si>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</si>
  <si>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</si>
  <si>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</si>
  <si>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</si>
  <si>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</si>
  <si>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</si>
  <si>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</si>
  <si>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</si>
  <si>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</si>
  <si>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</si>
  <si>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</si>
  <si>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</si>
  <si>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</si>
  <si>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</si>
  <si>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</si>
  <si>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</si>
  <si>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</si>
  <si>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</si>
  <si>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</si>
  <si>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</si>
  <si>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</si>
  <si>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</si>
  <si>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</si>
  <si>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</si>
  <si>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</si>
  <si>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</si>
  <si>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</si>
  <si>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</si>
  <si>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</si>
  <si>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</si>
  <si>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</si>
  <si>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</si>
  <si>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</si>
  <si>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</si>
  <si>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</si>
  <si>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</si>
  <si>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</si>
  <si>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</si>
  <si>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</si>
  <si>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</si>
  <si>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</si>
  <si>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</si>
  <si>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</si>
  <si>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</si>
  <si>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</si>
  <si>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</si>
  <si>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</si>
  <si>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</si>
  <si>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</si>
  <si>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</si>
  <si>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</si>
  <si>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</si>
  <si>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</si>
  <si>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</si>
  <si>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</si>
  <si>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</si>
  <si>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</si>
  <si>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</si>
  <si>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</si>
  <si>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</si>
  <si>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</si>
  <si>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</si>
  <si>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</si>
  <si>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</si>
  <si>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</si>
  <si>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</si>
  <si>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</si>
  <si>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</si>
  <si>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</si>
  <si>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</si>
  <si>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</si>
  <si>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</si>
  <si>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</si>
  <si>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</si>
  <si>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</si>
  <si>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</si>
  <si>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</si>
  <si>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</si>
  <si>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</si>
  <si>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</si>
  <si>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</si>
  <si>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</si>
  <si>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</si>
  <si>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</si>
  <si>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</si>
  <si>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</si>
  <si>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</si>
  <si>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</si>
  <si>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</si>
  <si>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</si>
  <si>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</si>
  <si>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</si>
  <si>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</si>
  <si>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</si>
  <si>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</si>
  <si>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</si>
  <si>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</si>
  <si>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</si>
  <si>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</si>
  <si>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</si>
  <si>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</si>
  <si>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</si>
  <si>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</si>
  <si>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</si>
  <si>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</si>
  <si>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</si>
  <si>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</si>
  <si>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</si>
  <si>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</si>
  <si>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</si>
  <si>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</si>
  <si>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</si>
  <si>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</si>
  <si>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</si>
  <si>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</si>
  <si>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</si>
  <si>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</si>
  <si>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</si>
  <si>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</si>
  <si>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</si>
  <si>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</si>
  <si>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</si>
  <si>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</si>
  <si>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</si>
  <si>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</si>
  <si>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</si>
  <si>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</si>
  <si>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</si>
  <si>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</si>
  <si>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</si>
  <si>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</si>
  <si>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</si>
  <si>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</si>
  <si>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</si>
  <si>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</si>
  <si>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</si>
  <si>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</si>
  <si>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</si>
  <si>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</si>
  <si>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</si>
  <si>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</si>
  <si>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</si>
  <si>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</si>
  <si>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</si>
  <si>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</si>
  <si>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</si>
  <si>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</si>
  <si>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</si>
  <si>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</si>
  <si>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</si>
  <si>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</si>
  <si>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</si>
  <si>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</si>
  <si>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</si>
  <si>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</si>
  <si>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</si>
  <si>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</si>
  <si>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</si>
  <si>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</si>
  <si>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</si>
  <si>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</si>
  <si>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</si>
  <si>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</si>
  <si>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</si>
  <si>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</si>
  <si>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</si>
  <si>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</si>
  <si>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</si>
  <si>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</si>
  <si>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</si>
  <si>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</si>
  <si>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</si>
  <si>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</si>
  <si>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</si>
  <si>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</si>
  <si>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</si>
  <si>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</si>
  <si>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</si>
  <si>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</si>
  <si>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</si>
  <si>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</si>
  <si>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</si>
  <si>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</si>
  <si>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</si>
  <si>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</si>
  <si>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</si>
  <si>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</si>
  <si>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</si>
  <si>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</si>
  <si>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</si>
  <si>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</si>
  <si>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</si>
  <si>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</si>
  <si>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</si>
  <si>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</si>
  <si>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</si>
  <si>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</si>
  <si>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</si>
  <si>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</si>
  <si>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</si>
  <si>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</si>
  <si>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</si>
  <si>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</si>
  <si>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</si>
  <si>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</si>
  <si>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</si>
  <si>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</si>
  <si>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</si>
  <si>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</si>
  <si>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</si>
  <si>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</si>
  <si>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</si>
  <si>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</si>
  <si>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</si>
  <si>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</si>
  <si>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</si>
  <si>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</si>
  <si>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</si>
  <si>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</si>
  <si>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</si>
  <si>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</si>
  <si>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</si>
  <si>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</si>
  <si>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</si>
  <si>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</si>
  <si>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</si>
  <si>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</si>
  <si>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</si>
  <si>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</si>
  <si>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</si>
  <si>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</si>
  <si>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</si>
  <si>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</si>
  <si>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</si>
  <si>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</si>
  <si>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</si>
  <si>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</si>
  <si>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</si>
  <si>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</si>
  <si>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</si>
  <si>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</si>
  <si>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</si>
  <si>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</si>
  <si>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</si>
  <si>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</si>
  <si>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</si>
  <si>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</si>
  <si>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</si>
  <si>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</si>
  <si>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</si>
  <si>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</si>
  <si>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</si>
  <si>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</si>
  <si>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</si>
  <si>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</si>
  <si>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</si>
  <si>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</si>
  <si>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</si>
  <si>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</si>
  <si>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</si>
  <si>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</si>
  <si>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</si>
  <si>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</si>
  <si>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</si>
  <si>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</si>
  <si>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</si>
  <si>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</si>
  <si>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</si>
  <si>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</si>
  <si>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</si>
  <si>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</si>
  <si>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</si>
  <si>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</si>
  <si>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</si>
  <si>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</si>
  <si>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</si>
  <si>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</si>
  <si>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</si>
  <si>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</si>
  <si>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</si>
  <si>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</si>
  <si>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</si>
  <si>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</si>
  <si>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</si>
  <si>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</si>
  <si>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</si>
  <si>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</si>
  <si>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</si>
  <si>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</si>
  <si>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</si>
  <si>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</si>
  <si>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</si>
  <si>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</si>
  <si>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</si>
  <si>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</si>
  <si>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</si>
  <si>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</si>
  <si>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</si>
  <si>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</si>
  <si>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</si>
  <si>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</si>
  <si>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</si>
  <si>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</si>
  <si>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</si>
  <si>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</si>
  <si>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</si>
  <si>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</si>
  <si>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</si>
  <si>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</si>
  <si>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</si>
  <si>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</si>
  <si>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</si>
  <si>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</si>
  <si>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</si>
  <si>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</si>
  <si>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</si>
  <si>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</si>
  <si>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</si>
  <si>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</si>
  <si>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</si>
  <si>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</si>
  <si>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</si>
  <si>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</si>
  <si>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</si>
  <si>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</si>
  <si>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</si>
  <si>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</si>
  <si>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</si>
  <si>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</si>
  <si>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</si>
  <si>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</si>
  <si>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</si>
  <si>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</si>
  <si>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</si>
  <si>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</si>
  <si>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</si>
  <si>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</si>
  <si>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</si>
  <si>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</si>
  <si>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</si>
  <si>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</si>
  <si>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</si>
  <si>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</si>
  <si>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</si>
  <si>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</si>
  <si>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</si>
  <si>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</si>
  <si>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</si>
  <si>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</si>
  <si>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</si>
  <si>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</si>
  <si>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</si>
  <si>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</si>
  <si>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</si>
  <si>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</si>
  <si>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</si>
  <si>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</si>
  <si>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</si>
  <si>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</si>
  <si>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</si>
  <si>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</si>
  <si>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</si>
  <si>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</si>
  <si>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</si>
  <si>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</si>
  <si>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</si>
  <si>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</si>
  <si>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</si>
  <si>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</si>
  <si>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</si>
  <si>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</si>
  <si>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</si>
  <si>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</si>
  <si>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</si>
  <si>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</si>
  <si>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</si>
  <si>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</si>
  <si>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</si>
  <si>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</si>
  <si>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</si>
  <si>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</si>
  <si>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</si>
  <si>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</si>
  <si>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</si>
  <si>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</si>
  <si>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</si>
  <si>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</si>
  <si>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</si>
  <si>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</si>
  <si>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</si>
  <si>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</si>
  <si>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</si>
  <si>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</si>
  <si>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</si>
  <si>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</si>
  <si>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</si>
  <si>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</si>
  <si>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</si>
  <si>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</si>
  <si>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</si>
  <si>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</si>
  <si>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</si>
  <si>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</si>
  <si>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</si>
  <si>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</si>
  <si>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</si>
  <si>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</si>
  <si>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</si>
  <si>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</si>
  <si>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</si>
  <si>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</si>
  <si>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</si>
  <si>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</si>
  <si>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</si>
  <si>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</si>
  <si>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</si>
  <si>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</si>
  <si>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</si>
  <si>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</si>
  <si>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</si>
  <si>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</si>
  <si>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</si>
  <si>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</si>
  <si>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</si>
  <si>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</si>
  <si>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</si>
  <si>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</si>
  <si>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</si>
  <si>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</si>
  <si>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</si>
  <si>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</si>
  <si>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</si>
  <si>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</si>
  <si>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</si>
  <si>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</si>
  <si>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</si>
  <si>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</si>
  <si>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</si>
  <si>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</si>
  <si>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</si>
  <si>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</si>
  <si>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</si>
  <si>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</si>
  <si>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</si>
  <si>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</si>
  <si>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</si>
  <si>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</si>
  <si>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</si>
  <si>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</si>
  <si>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</si>
  <si>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</si>
  <si>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</si>
  <si>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</si>
  <si>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</si>
  <si>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</si>
  <si>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</si>
  <si>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</si>
  <si>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</si>
  <si>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</si>
  <si>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</si>
  <si>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</si>
  <si>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</si>
  <si>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</si>
  <si>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</si>
  <si>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</si>
  <si>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</si>
  <si>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</si>
  <si>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</si>
  <si>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</si>
  <si>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</si>
  <si>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</si>
  <si>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</si>
  <si>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</si>
  <si>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</si>
  <si>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</si>
  <si>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</si>
  <si>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</si>
  <si>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</si>
  <si>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</si>
  <si>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</si>
  <si>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</si>
  <si>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</si>
  <si>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</si>
  <si>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</si>
  <si>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</si>
  <si>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</si>
  <si>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</si>
  <si>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</si>
  <si>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</si>
  <si>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</si>
  <si>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</si>
  <si>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</si>
  <si>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</si>
  <si>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</si>
  <si>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</si>
  <si>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</si>
  <si>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</si>
  <si>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</si>
  <si>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</si>
  <si>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</si>
  <si>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</si>
  <si>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</si>
  <si>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</si>
  <si>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</si>
  <si>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</si>
  <si>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</si>
  <si>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</si>
  <si>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</si>
  <si>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</si>
  <si>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</si>
  <si>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</si>
  <si>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</si>
  <si>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</si>
  <si>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</si>
  <si>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</si>
  <si>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</si>
  <si>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</si>
  <si>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</si>
  <si>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</si>
  <si>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</si>
  <si>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</si>
  <si>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</si>
  <si>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</si>
  <si>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</si>
  <si>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</si>
  <si>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</si>
  <si>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</si>
  <si>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</si>
  <si>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</si>
  <si>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</si>
  <si>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</si>
  <si>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</si>
  <si>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</si>
  <si>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</si>
  <si>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</si>
  <si>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</si>
  <si>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</si>
  <si>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</si>
  <si>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</si>
  <si>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</si>
  <si>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</si>
  <si>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</si>
  <si>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</si>
  <si>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</si>
  <si>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</si>
  <si>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</si>
  <si>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</si>
  <si>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</si>
  <si>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</si>
  <si>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</si>
  <si>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</si>
  <si>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</si>
  <si>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</si>
  <si>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</si>
  <si>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</si>
  <si>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</si>
  <si>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</si>
  <si>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</si>
  <si>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</si>
  <si>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</si>
  <si>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</si>
  <si>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</si>
  <si>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</si>
  <si>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</si>
  <si>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</si>
  <si>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</si>
  <si>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</si>
  <si>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</si>
  <si>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</si>
  <si>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</si>
  <si>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</si>
  <si>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</si>
  <si>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</si>
  <si>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</si>
  <si>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</si>
  <si>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</si>
  <si>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</si>
  <si>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</si>
  <si>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</si>
  <si>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</si>
  <si>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</si>
  <si>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</si>
  <si>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</si>
  <si>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</si>
  <si>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</si>
  <si>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</si>
  <si>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</si>
  <si>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</si>
  <si>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</si>
  <si>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</si>
  <si>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</si>
  <si>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</si>
  <si>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</si>
  <si>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</si>
  <si>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</si>
  <si>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</si>
  <si>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</si>
  <si>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</si>
  <si>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</si>
  <si>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</si>
  <si>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</si>
  <si>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</si>
  <si>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</si>
  <si>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</si>
  <si>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</si>
  <si>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</si>
  <si>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</si>
  <si>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</si>
  <si>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</si>
  <si>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</si>
  <si>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</si>
  <si>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</si>
  <si>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</si>
  <si>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</si>
  <si>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</si>
  <si>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</si>
  <si>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</si>
  <si>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</si>
  <si>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</si>
  <si>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</si>
  <si>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</si>
  <si>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</si>
  <si>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</si>
  <si>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</si>
  <si>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</si>
  <si>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</si>
  <si>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</si>
  <si>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</si>
  <si>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</si>
  <si>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</si>
  <si>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</si>
  <si>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</si>
  <si>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</si>
  <si>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</si>
  <si>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</si>
  <si>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</si>
  <si>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</si>
  <si>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</si>
  <si>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</si>
  <si>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</si>
  <si>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</si>
  <si>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</si>
  <si>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</si>
  <si>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</si>
  <si>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</si>
  <si>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</si>
  <si>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</si>
  <si>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</si>
  <si>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</si>
  <si>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</si>
  <si>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</si>
  <si>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</si>
  <si>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</si>
  <si>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</si>
  <si>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</si>
  <si>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</si>
  <si>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</si>
  <si>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</si>
  <si>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</si>
  <si>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</si>
  <si>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</si>
  <si>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</si>
  <si>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</si>
  <si>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</si>
  <si>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</si>
  <si>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</si>
  <si>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</si>
  <si>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</si>
  <si>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</si>
  <si>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</si>
  <si>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</si>
  <si>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</si>
  <si>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</si>
  <si>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</si>
  <si>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</si>
  <si>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</si>
  <si>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</si>
  <si>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</si>
  <si>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</si>
  <si>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</si>
  <si>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</si>
  <si>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</si>
  <si>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</si>
  <si>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</si>
  <si>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</si>
  <si>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</si>
  <si>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</si>
  <si>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</si>
  <si>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</si>
  <si>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</si>
  <si>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</si>
  <si>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</si>
  <si>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</si>
  <si>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</si>
  <si>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</si>
  <si>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</si>
  <si>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</si>
  <si>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</si>
  <si>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</si>
  <si>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</si>
  <si>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</si>
  <si>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</si>
  <si>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</si>
  <si>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</si>
  <si>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</si>
  <si>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</si>
  <si>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</si>
  <si>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</si>
  <si>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</si>
  <si>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</si>
  <si>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</si>
  <si>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</si>
  <si>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</si>
  <si>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</si>
  <si>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</si>
  <si>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</si>
  <si>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</si>
  <si>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</si>
  <si>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</si>
  <si>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</si>
  <si>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</si>
  <si>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</si>
  <si>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</si>
  <si>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</si>
  <si>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</si>
  <si>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</si>
  <si>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</si>
  <si>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</si>
  <si>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</si>
  <si>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</si>
  <si>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</si>
  <si>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</si>
  <si>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</si>
  <si>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</si>
  <si>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</si>
  <si>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</si>
  <si>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</si>
  <si>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</si>
  <si>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</si>
  <si>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</si>
  <si>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</si>
  <si>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</si>
  <si>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</si>
  <si>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</si>
  <si>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</si>
  <si>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</si>
  <si>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</si>
  <si>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</si>
  <si>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</si>
  <si>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</si>
  <si>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</si>
  <si>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</si>
  <si>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</si>
  <si>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</si>
  <si>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</si>
  <si>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</si>
  <si>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</si>
  <si>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</si>
  <si>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</si>
  <si>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</si>
  <si>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</si>
  <si>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</si>
  <si>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</si>
  <si>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</si>
  <si>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</si>
  <si>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</si>
  <si>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</si>
  <si>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</si>
  <si>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</si>
  <si>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</si>
  <si>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</si>
  <si>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</si>
  <si>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</si>
  <si>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</si>
  <si>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</si>
  <si>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</si>
  <si>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</si>
  <si>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</si>
  <si>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</si>
  <si>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</si>
  <si>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</si>
  <si>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</si>
  <si>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</si>
  <si>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</si>
  <si>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</si>
  <si>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</si>
  <si>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</si>
  <si>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</si>
  <si>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</si>
  <si>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</si>
  <si>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</si>
  <si>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</si>
  <si>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</si>
  <si>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</si>
  <si>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</si>
  <si>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</si>
  <si>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</si>
  <si>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</si>
  <si>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</si>
  <si>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</si>
  <si>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</si>
  <si>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</si>
  <si>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</si>
  <si>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</si>
  <si>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</si>
  <si>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</si>
  <si>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</si>
  <si>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</si>
  <si>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</si>
  <si>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</si>
  <si>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</si>
  <si>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</si>
  <si>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</si>
  <si>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</si>
  <si>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</si>
  <si>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</si>
  <si>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</si>
  <si>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</si>
  <si>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</si>
  <si>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</si>
  <si>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</si>
  <si>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</si>
  <si>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</si>
  <si>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</si>
  <si>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</si>
  <si>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</si>
  <si>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</si>
  <si>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</si>
  <si>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</si>
  <si>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</si>
  <si>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</si>
  <si>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</si>
  <si>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</si>
  <si>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</si>
  <si>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</si>
  <si>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</si>
  <si>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</si>
  <si>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</si>
  <si>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</si>
  <si>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</si>
  <si>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</si>
  <si>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</si>
  <si>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</si>
  <si>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</si>
  <si>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</si>
  <si>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</si>
  <si>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</si>
  <si>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</si>
  <si>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</si>
  <si>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</si>
  <si>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</si>
  <si>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</si>
  <si>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</si>
  <si>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</si>
  <si>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</si>
  <si>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</si>
  <si>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</si>
  <si>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</si>
  <si>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</si>
  <si>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</si>
  <si>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</si>
  <si>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</si>
  <si>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</si>
  <si>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</si>
  <si>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</si>
  <si>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</si>
  <si>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</si>
  <si>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</si>
  <si>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</si>
  <si>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</si>
  <si>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</si>
  <si>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</si>
  <si>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</si>
  <si>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</si>
  <si>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</si>
  <si>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</si>
  <si>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</si>
  <si>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</si>
  <si>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</si>
  <si>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</si>
  <si>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</si>
  <si>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</si>
  <si>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</si>
  <si>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</si>
  <si>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</si>
  <si>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</si>
  <si>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</si>
  <si>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</si>
  <si>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</si>
  <si>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</si>
  <si>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</si>
  <si>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</si>
  <si>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</si>
  <si>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</si>
  <si>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</si>
  <si>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</si>
  <si>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</si>
  <si>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</si>
  <si>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</si>
  <si>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</si>
  <si>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</si>
  <si>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</si>
  <si>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</si>
  <si>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</si>
  <si>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</si>
  <si>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</si>
  <si>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</si>
  <si>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</si>
  <si>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</si>
  <si>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</si>
  <si>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</si>
  <si>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</si>
  <si>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</si>
  <si>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</si>
  <si>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</si>
  <si>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</si>
  <si>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</si>
  <si>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</si>
  <si>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</si>
  <si>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</si>
  <si>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</si>
  <si>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</si>
  <si>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</si>
  <si>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</si>
  <si>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</si>
  <si>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</si>
  <si>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</si>
  <si>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</si>
  <si>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</si>
  <si>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</si>
  <si>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</si>
  <si>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</si>
  <si>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</si>
  <si>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</si>
  <si>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</si>
  <si>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</si>
  <si>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</si>
  <si>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</si>
  <si>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</si>
  <si>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</si>
  <si>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</si>
  <si>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</si>
  <si>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</si>
  <si>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</si>
  <si>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</si>
  <si>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</si>
  <si>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</si>
  <si>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</si>
  <si>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</si>
  <si>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</si>
  <si>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</si>
  <si>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</si>
  <si>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</si>
  <si>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</si>
  <si>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</si>
  <si>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</si>
  <si>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</si>
  <si>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</si>
  <si>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</si>
  <si>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</si>
  <si>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</si>
  <si>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</si>
  <si>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</si>
  <si>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</si>
  <si>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</si>
  <si>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</si>
  <si>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</si>
  <si>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</si>
  <si>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</si>
  <si>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</si>
  <si>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</si>
  <si>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</si>
  <si>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</si>
  <si>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</si>
  <si>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</si>
  <si>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</si>
  <si>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</si>
  <si>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</si>
  <si>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</si>
  <si>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</si>
  <si>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</si>
  <si>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</si>
  <si>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</si>
  <si>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</si>
  <si>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</si>
  <si>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</si>
  <si>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</si>
  <si>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</si>
  <si>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</si>
  <si>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</si>
  <si>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</si>
  <si>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</si>
  <si>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</si>
  <si>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</si>
  <si>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</si>
  <si>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</si>
  <si>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</si>
  <si>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</si>
  <si>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</si>
  <si>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</si>
  <si>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</si>
  <si>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</si>
  <si>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</si>
  <si>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</si>
  <si>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</si>
  <si>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</si>
  <si>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</si>
  <si>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</si>
  <si>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</si>
  <si>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</si>
  <si>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</si>
  <si>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</si>
  <si>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</si>
  <si>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</si>
  <si>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</si>
  <si>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</si>
  <si>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</si>
  <si>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</si>
  <si>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</si>
  <si>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</si>
  <si>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</si>
  <si>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</si>
  <si>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</si>
  <si>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</si>
  <si>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</si>
  <si>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</si>
  <si>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</si>
  <si>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</si>
  <si>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</si>
  <si>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</si>
  <si>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</si>
  <si>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</si>
  <si>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</si>
  <si>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</si>
  <si>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</si>
  <si>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</si>
  <si>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</si>
  <si>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</si>
  <si>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</si>
  <si>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</si>
  <si>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</si>
  <si>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</si>
  <si>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</si>
  <si>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</si>
  <si>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</si>
  <si>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</si>
  <si>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</si>
  <si>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</si>
  <si>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</si>
  <si>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</si>
  <si>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</si>
  <si>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</si>
  <si>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</si>
  <si>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</si>
  <si>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</si>
  <si>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</si>
  <si>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</si>
  <si>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</si>
  <si>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</si>
  <si>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</si>
  <si>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</si>
  <si>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</si>
  <si>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</si>
  <si>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</si>
  <si>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</si>
  <si>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</si>
  <si>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</si>
  <si>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</si>
  <si>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</si>
  <si>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</si>
  <si>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</si>
  <si>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</si>
  <si>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</si>
  <si>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</si>
  <si>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</si>
  <si>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</si>
  <si>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</si>
  <si>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</si>
  <si>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</si>
  <si>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</si>
  <si>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</si>
  <si>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</si>
  <si>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</si>
  <si>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</si>
  <si>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</si>
  <si>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</si>
  <si>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</si>
  <si>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</si>
  <si>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</si>
  <si>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</si>
  <si>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</si>
  <si>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</si>
  <si>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</si>
  <si>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</si>
  <si>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</si>
  <si>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</si>
  <si>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</si>
  <si>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</si>
  <si>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</si>
  <si>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</si>
  <si>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</si>
  <si>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</si>
  <si>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</si>
  <si>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</si>
  <si>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</si>
  <si>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</si>
  <si>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</si>
  <si>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</si>
  <si>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</si>
  <si>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</si>
  <si>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</si>
  <si>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</si>
  <si>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</si>
  <si>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</si>
  <si>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</si>
  <si>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</si>
  <si>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</si>
  <si>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</si>
  <si>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</si>
  <si>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</si>
  <si>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</si>
  <si>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</si>
  <si>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</si>
  <si>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</si>
  <si>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</si>
  <si>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</si>
  <si>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</si>
  <si>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</si>
  <si>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</si>
  <si>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</si>
  <si>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</si>
  <si>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</si>
  <si>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</si>
  <si>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</si>
  <si>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</si>
  <si>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</si>
  <si>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</si>
  <si>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</si>
  <si>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</si>
  <si>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</si>
  <si>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</si>
  <si>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</si>
  <si>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</si>
  <si>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</si>
  <si>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</si>
  <si>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</si>
  <si>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</si>
  <si>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</si>
  <si>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</si>
  <si>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</si>
  <si>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</si>
  <si>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</si>
  <si>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</si>
  <si>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</si>
  <si>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</si>
  <si>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</si>
  <si>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</si>
  <si>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</si>
  <si>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</si>
  <si>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</si>
  <si>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</si>
  <si>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</si>
  <si>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</si>
  <si>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</si>
  <si>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</si>
  <si>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</si>
  <si>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</si>
  <si>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</si>
  <si>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</si>
  <si>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</si>
  <si>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</si>
  <si>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</si>
  <si>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</si>
  <si>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</si>
  <si>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</si>
  <si>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</si>
  <si>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</si>
  <si>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</si>
  <si>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</si>
  <si>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</si>
  <si>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</si>
  <si>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</si>
  <si>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</si>
  <si>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</si>
  <si>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</si>
  <si>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</si>
  <si>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</si>
  <si>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</si>
  <si>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</si>
  <si>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</si>
  <si>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</si>
  <si>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</si>
  <si>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</si>
  <si>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</si>
  <si>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</si>
  <si>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</si>
  <si>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</si>
  <si>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</si>
  <si>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</si>
  <si>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</si>
  <si>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</si>
  <si>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</si>
  <si>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</si>
  <si>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</si>
  <si>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</si>
  <si>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</si>
  <si>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</si>
  <si>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</si>
  <si>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</si>
  <si>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</si>
  <si>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</si>
  <si>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</si>
  <si>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</si>
  <si>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</si>
  <si>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</si>
  <si>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</si>
  <si>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</si>
  <si>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</si>
  <si>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</si>
  <si>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</si>
  <si>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</si>
  <si>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</si>
  <si>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</si>
  <si>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</si>
  <si>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</si>
  <si>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</si>
  <si>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</si>
  <si>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</si>
  <si>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</si>
  <si>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</si>
  <si>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</si>
  <si>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</si>
  <si>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</si>
  <si>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</si>
  <si>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</si>
  <si>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</si>
  <si>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</si>
  <si>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</si>
  <si>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</si>
  <si>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</si>
  <si>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</si>
  <si>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</si>
  <si>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</si>
  <si>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</si>
  <si>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</si>
  <si>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</si>
  <si>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</si>
  <si>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</si>
  <si>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</si>
  <si>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</si>
  <si>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</si>
  <si>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</si>
  <si>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</si>
  <si>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</si>
  <si>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</si>
  <si>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</si>
  <si>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</si>
  <si>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</si>
  <si>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</si>
  <si>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</si>
  <si>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</si>
  <si>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</si>
  <si>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</si>
  <si>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</si>
  <si>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</si>
  <si>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</si>
  <si>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</si>
  <si>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</si>
  <si>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</si>
  <si>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</si>
  <si>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</si>
  <si>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</si>
  <si>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</si>
  <si>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</si>
  <si>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</si>
  <si>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</si>
  <si>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</si>
  <si>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</si>
  <si>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</si>
  <si>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</si>
  <si>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</si>
  <si>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</si>
  <si>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</si>
  <si>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</si>
  <si>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</si>
  <si>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</si>
  <si>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</si>
  <si>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</si>
  <si>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</si>
  <si>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</si>
  <si>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</si>
  <si>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</si>
  <si>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</si>
  <si>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</si>
  <si>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</si>
  <si>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</si>
  <si>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</si>
  <si>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</si>
  <si>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</si>
  <si>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</si>
  <si>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</si>
  <si>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</si>
  <si>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</si>
  <si>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</si>
  <si>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</si>
  <si>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</si>
  <si>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</si>
  <si>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</si>
  <si>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</si>
  <si>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</si>
  <si>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</si>
  <si>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</si>
  <si>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</si>
  <si>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</si>
  <si>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</si>
  <si>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</si>
  <si>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</si>
  <si>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</si>
  <si>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</si>
  <si>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</si>
  <si>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</si>
  <si>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</si>
  <si>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</si>
  <si>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</si>
  <si>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</si>
  <si>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</si>
  <si>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</si>
  <si>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</si>
  <si>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</si>
  <si>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</si>
  <si>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</si>
  <si>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</si>
  <si>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</si>
  <si>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</si>
  <si>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</si>
  <si>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</si>
  <si>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</si>
  <si>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</si>
  <si>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</si>
  <si>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</si>
  <si>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</si>
  <si>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</si>
  <si>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</si>
  <si>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</si>
  <si>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</si>
  <si>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</si>
  <si>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</si>
  <si>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</si>
  <si>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</si>
  <si>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</si>
  <si>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</si>
  <si>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</si>
  <si>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</si>
  <si>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</si>
  <si>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</si>
  <si>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</si>
  <si>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</si>
  <si>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</si>
  <si>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</si>
  <si>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</si>
  <si>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</si>
  <si>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</si>
  <si>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</si>
  <si>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</si>
  <si>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</si>
  <si>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</si>
  <si>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</si>
  <si>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</si>
  <si>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</si>
  <si>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</si>
  <si>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</si>
  <si>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</si>
  <si>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</si>
  <si>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</si>
  <si>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</si>
  <si>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</si>
  <si>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</si>
  <si>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</si>
  <si>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</si>
  <si>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</si>
  <si>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</si>
  <si>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</si>
  <si>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</si>
  <si>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</si>
  <si>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</si>
  <si>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</si>
  <si>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</si>
  <si>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</si>
  <si>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</si>
  <si>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</si>
  <si>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</si>
  <si>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</si>
  <si>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</si>
  <si>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</si>
  <si>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</si>
  <si>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</si>
  <si>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</si>
  <si>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</si>
  <si>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</si>
  <si>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</si>
  <si>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</si>
  <si>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</si>
  <si>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</si>
  <si>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</si>
  <si>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</si>
  <si>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</si>
  <si>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</si>
  <si>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</si>
  <si>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</si>
  <si>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</si>
  <si>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</si>
  <si>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</si>
  <si>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</si>
  <si>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</si>
  <si>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</si>
  <si>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</si>
  <si>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</si>
  <si>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</si>
  <si>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</si>
  <si>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</si>
  <si>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</si>
  <si>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</si>
  <si>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</si>
  <si>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</si>
  <si>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</si>
  <si>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</si>
  <si>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</si>
  <si>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</si>
  <si>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</si>
  <si>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</si>
  <si>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</si>
  <si>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</si>
  <si>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</si>
  <si>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</si>
  <si>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</si>
  <si>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</si>
  <si>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</si>
  <si>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</si>
  <si>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</si>
  <si>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</si>
  <si>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</si>
  <si>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</si>
  <si>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</si>
  <si>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</si>
  <si>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</si>
  <si>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</si>
  <si>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</si>
  <si>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</si>
  <si>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</si>
  <si>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</si>
  <si>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</si>
  <si>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</si>
  <si>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</si>
  <si>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</si>
  <si>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</si>
  <si>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</si>
  <si>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</si>
  <si>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</si>
  <si>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</si>
  <si>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</si>
  <si>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</si>
  <si>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</si>
  <si>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</si>
  <si>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</si>
  <si>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</si>
  <si>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</si>
  <si>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</si>
  <si>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</si>
  <si>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</si>
  <si>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</si>
  <si>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</si>
  <si>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</si>
  <si>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</si>
  <si>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</si>
  <si>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</si>
  <si>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</si>
  <si>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</si>
  <si>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</si>
  <si>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</si>
  <si>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</si>
  <si>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</si>
  <si>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</si>
  <si>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</si>
  <si>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</si>
  <si>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</si>
  <si>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</si>
  <si>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</si>
  <si>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</si>
  <si>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</si>
  <si>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</si>
  <si>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</si>
  <si>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</si>
  <si>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</si>
  <si>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</si>
  <si>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</si>
  <si>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</si>
  <si>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</si>
  <si>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</si>
  <si>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</si>
  <si>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</si>
  <si>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</si>
  <si>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</si>
  <si>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</si>
  <si>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</si>
  <si>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</si>
  <si>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</si>
  <si>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</si>
  <si>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</si>
  <si>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</si>
  <si>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</si>
  <si>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</si>
  <si>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</si>
  <si>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</si>
  <si>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</si>
  <si>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</si>
  <si>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</si>
  <si>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</si>
  <si>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</si>
  <si>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</si>
  <si>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</si>
  <si>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</si>
  <si>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</si>
  <si>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</si>
  <si>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</si>
  <si>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</si>
  <si>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</si>
  <si>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</si>
  <si>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</si>
  <si>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</si>
  <si>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</si>
  <si>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</si>
  <si>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</si>
  <si>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</si>
  <si>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</si>
  <si>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</si>
  <si>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</si>
  <si>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</si>
  <si>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</si>
  <si>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</si>
  <si>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</si>
  <si>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</si>
  <si>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</si>
  <si>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</si>
  <si>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</si>
  <si>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</si>
  <si>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</si>
  <si>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</si>
  <si>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</si>
  <si>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</si>
  <si>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</si>
  <si>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</si>
  <si>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</si>
  <si>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</si>
  <si>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</si>
  <si>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</si>
  <si>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</si>
  <si>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</si>
  <si>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</si>
  <si>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</si>
  <si>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</si>
  <si>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</si>
  <si>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</si>
  <si>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</si>
  <si>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</si>
  <si>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</si>
  <si>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</si>
  <si>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</si>
  <si>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</si>
  <si>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</si>
  <si>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</si>
  <si>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</si>
  <si>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</si>
  <si>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</si>
  <si>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</si>
  <si>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</si>
  <si>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</si>
  <si>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</si>
  <si>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</si>
  <si>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</si>
  <si>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</si>
  <si>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</si>
  <si>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</si>
  <si>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</si>
  <si>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</si>
  <si>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</si>
  <si>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</si>
  <si>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</si>
  <si>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</si>
  <si>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</si>
  <si>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</si>
  <si>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</si>
  <si>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</si>
  <si>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</si>
  <si>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</si>
  <si>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</si>
  <si>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</si>
  <si>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</si>
  <si>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</si>
  <si>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</si>
  <si>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</si>
  <si>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</si>
  <si>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</si>
  <si>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</si>
  <si>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</si>
  <si>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</si>
  <si>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</si>
  <si>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</si>
  <si>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</si>
  <si>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</si>
  <si>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</si>
  <si>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</si>
  <si>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</si>
  <si>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</si>
  <si>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</si>
  <si>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</si>
  <si>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</si>
  <si>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</si>
  <si>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</si>
  <si>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</si>
  <si>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</si>
  <si>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</si>
  <si>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</si>
  <si>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</si>
  <si>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</si>
  <si>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</si>
  <si>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</si>
  <si>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</si>
  <si>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</si>
  <si>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</si>
  <si>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</si>
  <si>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</si>
  <si>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</si>
  <si>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</si>
  <si>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</si>
  <si>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</si>
  <si>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</si>
  <si>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</si>
  <si>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</si>
  <si>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</si>
  <si>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</si>
  <si>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</si>
  <si>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</si>
  <si>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</si>
  <si>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</si>
  <si>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</si>
  <si>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</si>
  <si>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</si>
  <si>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</si>
  <si>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</si>
  <si>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</si>
  <si>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</si>
  <si>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</si>
  <si>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</si>
  <si>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</si>
  <si>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</si>
  <si>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</si>
  <si>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</si>
  <si>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</si>
  <si>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</si>
  <si>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</si>
  <si>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</si>
  <si>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</si>
  <si>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</si>
  <si>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</si>
  <si>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</si>
  <si>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</si>
  <si>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</si>
  <si>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</si>
  <si>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</si>
  <si>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</si>
  <si>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</si>
  <si>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</si>
  <si>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</si>
  <si>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</si>
  <si>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</si>
  <si>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</si>
  <si>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</si>
  <si>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</si>
  <si>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</si>
  <si>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</si>
  <si>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</si>
  <si>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</si>
  <si>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</si>
  <si>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</si>
  <si>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</si>
  <si>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</si>
  <si>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</si>
  <si>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</si>
  <si>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</si>
  <si>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</si>
  <si>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</si>
  <si>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</si>
  <si>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</si>
  <si>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</si>
  <si>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</si>
  <si>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</si>
  <si>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</si>
  <si>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</si>
  <si>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</si>
  <si>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</si>
  <si>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</si>
  <si>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</si>
  <si>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</si>
  <si>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</si>
  <si>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</si>
  <si>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</si>
  <si>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</si>
  <si>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</si>
  <si>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</si>
  <si>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</si>
  <si>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</si>
  <si>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</si>
  <si>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</si>
  <si>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</si>
  <si>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</si>
  <si>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</si>
  <si>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</si>
  <si>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</si>
  <si>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</si>
  <si>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</si>
  <si>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</si>
  <si>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</si>
  <si>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</si>
  <si>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</si>
  <si>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</si>
  <si>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</si>
  <si>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</si>
  <si>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</si>
  <si>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</si>
  <si>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</si>
  <si>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</si>
  <si>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</si>
  <si>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</si>
  <si>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</si>
  <si>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</si>
  <si>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</si>
  <si>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</si>
  <si>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</si>
  <si>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</si>
  <si>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</si>
  <si>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</si>
  <si>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</si>
  <si>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</si>
  <si>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</si>
  <si>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</si>
  <si>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</si>
  <si>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</si>
  <si>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</si>
  <si>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</si>
  <si>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</si>
  <si>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</si>
  <si>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</si>
  <si>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</si>
  <si>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</si>
  <si>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</si>
  <si>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</si>
  <si>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</si>
  <si>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</si>
  <si>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</si>
  <si>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</si>
  <si>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</si>
  <si>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</si>
  <si>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</si>
  <si>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</si>
  <si>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</si>
  <si>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</si>
  <si>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</si>
  <si>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</si>
  <si>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</si>
  <si>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</si>
  <si>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</si>
  <si>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</si>
  <si>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</si>
  <si>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</si>
  <si>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</si>
  <si>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</si>
  <si>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</si>
  <si>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</si>
  <si>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</si>
  <si>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</si>
  <si>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</si>
  <si>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</si>
  <si>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</si>
  <si>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</si>
  <si>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</si>
  <si>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</si>
  <si>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</si>
  <si>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</si>
  <si>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</si>
  <si>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</si>
  <si>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</si>
  <si>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</si>
  <si>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</si>
  <si>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</si>
  <si>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</si>
  <si>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</si>
  <si>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</si>
  <si>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</si>
  <si>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</si>
  <si>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</si>
  <si>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</si>
  <si>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</si>
  <si>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</si>
  <si>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</si>
  <si>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</si>
  <si>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</si>
  <si>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</si>
  <si>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</si>
  <si>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</si>
  <si>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</si>
  <si>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</si>
  <si>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</si>
  <si>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</si>
  <si>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</si>
  <si>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</si>
  <si>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</si>
  <si>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</si>
  <si>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</si>
  <si>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</si>
  <si>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</si>
  <si>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</si>
  <si>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</si>
  <si>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</si>
  <si>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</si>
  <si>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</si>
  <si>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</si>
  <si>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</si>
  <si>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</si>
  <si>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</si>
  <si>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</si>
  <si>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</si>
  <si>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</si>
  <si>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</si>
  <si>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</si>
  <si>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</si>
  <si>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</si>
  <si>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</si>
  <si>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</si>
  <si>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</si>
  <si>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</si>
  <si>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</si>
  <si>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</si>
  <si>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</si>
  <si>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</si>
  <si>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</si>
  <si>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</si>
  <si>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</si>
  <si>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</si>
  <si>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</si>
  <si>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</si>
  <si>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</si>
  <si>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</si>
  <si>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</si>
  <si>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</si>
  <si>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</si>
  <si>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</si>
  <si>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</si>
  <si>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</si>
  <si>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</si>
  <si>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</si>
  <si>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</si>
  <si>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</si>
  <si>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</si>
  <si>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</si>
  <si>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</si>
  <si>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</si>
  <si>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</si>
  <si>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</si>
  <si>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</si>
  <si>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</si>
  <si>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</si>
  <si>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</si>
  <si>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</si>
  <si>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</si>
  <si>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</si>
  <si>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</si>
  <si>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</si>
  <si>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</si>
  <si>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</si>
  <si>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</si>
  <si>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</si>
  <si>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</si>
  <si>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</si>
  <si>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</si>
  <si>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</si>
  <si>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</si>
  <si>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</si>
  <si>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</si>
  <si>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</si>
  <si>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</si>
  <si>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</si>
  <si>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</si>
  <si>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</si>
  <si>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</si>
  <si>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</si>
  <si>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</si>
  <si>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</si>
  <si>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</si>
  <si>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</si>
  <si>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</si>
  <si>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</si>
  <si>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</si>
  <si>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</si>
  <si>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</si>
  <si>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</si>
  <si>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</si>
  <si>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</si>
  <si>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</si>
  <si>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</si>
  <si>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</si>
  <si>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</si>
  <si>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</si>
  <si>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</si>
  <si>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</si>
  <si>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</si>
  <si>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</si>
  <si>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</si>
  <si>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</si>
  <si>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</si>
  <si>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</si>
  <si>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</si>
  <si>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</si>
  <si>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</si>
  <si>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</si>
  <si>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</si>
  <si>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</si>
  <si>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</si>
  <si>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</si>
  <si>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</si>
  <si>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</si>
  <si>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</si>
  <si>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</si>
  <si>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</si>
  <si>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</si>
  <si>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</si>
  <si>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</si>
  <si>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</si>
  <si>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</si>
  <si>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</si>
  <si>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</si>
  <si>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</si>
  <si>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</si>
  <si>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</si>
  <si>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</si>
  <si>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</si>
  <si>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</si>
  <si>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</si>
  <si>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</si>
  <si>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</si>
  <si>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</si>
  <si>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</si>
  <si>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</si>
  <si>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</si>
  <si>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</si>
  <si>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</si>
  <si>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</si>
  <si>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</si>
  <si>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</si>
  <si>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</si>
  <si>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</si>
  <si>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</si>
  <si>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</si>
  <si>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</si>
  <si>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</si>
  <si>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</si>
  <si>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</si>
  <si>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</si>
  <si>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</si>
  <si>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</si>
  <si>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</si>
  <si>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</si>
  <si>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</si>
  <si>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</si>
  <si>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</si>
  <si>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</si>
  <si>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</si>
  <si>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</si>
  <si>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</si>
  <si>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</si>
  <si>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</si>
  <si>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</si>
  <si>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</si>
  <si>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</si>
  <si>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</si>
  <si>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</si>
  <si>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</si>
  <si>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</si>
  <si>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</si>
  <si>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</si>
  <si>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</si>
  <si>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</si>
  <si>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</si>
  <si>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</si>
  <si>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</si>
  <si>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</si>
  <si>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</si>
  <si>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</si>
  <si>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</si>
  <si>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</si>
  <si>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</si>
  <si>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</si>
  <si>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</si>
  <si>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</si>
  <si>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</si>
  <si>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</si>
  <si>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</si>
  <si>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</si>
  <si>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</si>
  <si>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</si>
  <si>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</si>
  <si>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</si>
  <si>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</si>
  <si>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</si>
  <si>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</si>
  <si>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</si>
  <si>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</si>
  <si>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</si>
  <si>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</si>
  <si>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</si>
  <si>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</si>
  <si>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</si>
  <si>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</si>
  <si>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</si>
  <si>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</si>
  <si>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</si>
  <si>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</si>
  <si>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</si>
  <si>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</si>
  <si>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</si>
  <si>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</si>
  <si>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</si>
  <si>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</si>
  <si>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</si>
  <si>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</si>
  <si>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</si>
  <si>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</si>
  <si>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</si>
  <si>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</si>
  <si>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</si>
  <si>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</si>
  <si>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</si>
  <si>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</si>
  <si>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</si>
  <si>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</si>
  <si>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</si>
  <si>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</si>
  <si>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</si>
  <si>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</si>
  <si>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</si>
  <si>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</si>
  <si>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</si>
  <si>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</si>
  <si>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</si>
  <si>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</si>
  <si>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</si>
  <si>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</si>
  <si>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</si>
  <si>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</si>
  <si>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</si>
  <si>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</si>
  <si>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</si>
  <si>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</si>
  <si>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</si>
  <si>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</si>
  <si>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</si>
  <si>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</si>
  <si>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</si>
  <si>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</si>
  <si>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</si>
  <si>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</si>
  <si>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</si>
  <si>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</si>
  <si>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</si>
  <si>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</si>
  <si>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</si>
  <si>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</si>
  <si>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</si>
  <si>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</si>
  <si>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</si>
  <si>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</si>
  <si>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</si>
  <si>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</si>
  <si>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</si>
  <si>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</si>
  <si>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</si>
  <si>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</si>
  <si>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</si>
  <si>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</si>
  <si>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</si>
  <si>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</si>
  <si>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</si>
  <si>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</si>
  <si>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</si>
  <si>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</si>
  <si>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</si>
  <si>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</si>
  <si>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</si>
  <si>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</si>
  <si>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</si>
  <si>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</si>
  <si>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</si>
  <si>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</si>
  <si>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</si>
  <si>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</si>
  <si>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</si>
  <si>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</si>
  <si>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</si>
  <si>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</si>
  <si>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</si>
  <si>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</si>
  <si>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</si>
  <si>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</si>
  <si>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</si>
  <si>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</si>
  <si>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</si>
  <si>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</si>
  <si>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</si>
  <si>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</si>
  <si>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</si>
  <si>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</si>
  <si>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</si>
  <si>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</si>
  <si>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</si>
  <si>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</si>
  <si>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</si>
  <si>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</si>
  <si>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</si>
  <si>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</si>
  <si>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</si>
  <si>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</si>
  <si>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</si>
  <si>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</si>
  <si>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</si>
  <si>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</si>
  <si>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</si>
  <si>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</si>
  <si>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</si>
  <si>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</si>
  <si>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</si>
  <si>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</si>
  <si>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</si>
  <si>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</si>
  <si>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</si>
  <si>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</si>
  <si>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</si>
  <si>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</si>
  <si>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</si>
  <si>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</si>
  <si>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</si>
  <si>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</si>
  <si>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</si>
  <si>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</si>
  <si>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</si>
  <si>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</si>
  <si>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</si>
  <si>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</si>
  <si>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</si>
  <si>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</si>
  <si>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</si>
  <si>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</si>
  <si>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</si>
  <si>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</si>
  <si>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</si>
  <si>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</si>
  <si>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</si>
  <si>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</si>
  <si>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</si>
  <si>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</si>
  <si>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</si>
  <si>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</si>
  <si>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</si>
  <si>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</si>
  <si>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</si>
  <si>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</si>
  <si>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</si>
  <si>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</si>
  <si>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</si>
  <si>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</si>
  <si>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</si>
  <si>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</si>
  <si>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</si>
  <si>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</si>
  <si>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</si>
  <si>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</si>
  <si>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</si>
  <si>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</si>
  <si>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</si>
  <si>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</si>
  <si>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</si>
  <si>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</si>
  <si>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</si>
  <si>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</si>
  <si>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</si>
  <si>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</si>
  <si>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</si>
  <si>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</si>
  <si>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</si>
  <si>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</si>
  <si>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</si>
  <si>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</si>
  <si>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</si>
  <si>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</si>
  <si>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</si>
  <si>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</si>
  <si>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</si>
  <si>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</si>
  <si>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</si>
  <si>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</si>
  <si>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</si>
  <si>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</si>
  <si>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</si>
  <si>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</si>
  <si>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</si>
  <si>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</si>
  <si>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</si>
  <si>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</si>
  <si>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</si>
  <si>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</si>
  <si>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</si>
  <si>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</si>
  <si>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</si>
  <si>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</si>
  <si>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</si>
  <si>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</si>
  <si>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</si>
  <si>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</si>
  <si>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</si>
  <si>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</si>
  <si>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</si>
  <si>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</si>
  <si>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</si>
  <si>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</si>
  <si>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</si>
  <si>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</si>
  <si>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</si>
  <si>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</si>
  <si>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</si>
  <si>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</si>
  <si>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</si>
  <si>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</si>
  <si>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</si>
  <si>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</si>
  <si>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</si>
  <si>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</si>
  <si>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</si>
  <si>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</si>
  <si>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</si>
  <si>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</si>
  <si>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</si>
  <si>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</si>
  <si>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</si>
  <si>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</si>
  <si>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</si>
  <si>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</si>
  <si>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</si>
  <si>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</si>
  <si>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</si>
  <si>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</si>
  <si>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</si>
  <si>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</si>
  <si>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</si>
  <si>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</si>
  <si>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</si>
  <si>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</si>
  <si>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</si>
  <si>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</si>
  <si>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</si>
  <si>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</si>
  <si>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</si>
  <si>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</si>
  <si>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</si>
  <si>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</si>
  <si>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</si>
  <si>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</si>
  <si>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</si>
  <si>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</si>
  <si>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</si>
  <si>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</si>
  <si>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</si>
  <si>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</si>
  <si>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</si>
  <si>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</si>
  <si>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</si>
  <si>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</si>
  <si>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</si>
  <si>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</si>
  <si>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</si>
  <si>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</si>
  <si>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</si>
  <si>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</si>
  <si>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</si>
  <si>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</si>
  <si>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</si>
  <si>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</si>
  <si>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</si>
  <si>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</si>
  <si>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</si>
  <si>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</si>
  <si>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</si>
  <si>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</si>
  <si>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</si>
  <si>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</si>
  <si>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</si>
  <si>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</si>
  <si>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</si>
  <si>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</si>
  <si>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</si>
  <si>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</si>
  <si>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</si>
  <si>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</si>
  <si>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</si>
  <si>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</si>
  <si>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</si>
  <si>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</si>
  <si>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</si>
  <si>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</si>
  <si>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</si>
  <si>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</si>
  <si>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</si>
  <si>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</si>
  <si>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</si>
  <si>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</si>
  <si>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</si>
  <si>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</si>
  <si>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</si>
  <si>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</si>
  <si>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</si>
  <si>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</si>
  <si>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</si>
  <si>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</si>
  <si>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</si>
  <si>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</si>
  <si>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</si>
  <si>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</si>
  <si>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</si>
  <si>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</si>
  <si>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</si>
  <si>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</si>
  <si>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</si>
  <si>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</si>
  <si>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</si>
  <si>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</si>
  <si>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</si>
  <si>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</si>
  <si>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</si>
  <si>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</si>
  <si>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</si>
  <si>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</si>
  <si>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</si>
  <si>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</si>
  <si>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</si>
  <si>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</si>
  <si>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</si>
  <si>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</si>
  <si>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</si>
  <si>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</si>
  <si>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</si>
  <si>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</si>
  <si>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</si>
  <si>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</si>
  <si>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</si>
  <si>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</si>
  <si>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</si>
  <si>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</si>
  <si>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</si>
  <si>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</si>
  <si>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</si>
  <si>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</si>
  <si>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</si>
  <si>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</si>
  <si>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</si>
  <si>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</si>
  <si>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</si>
  <si>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</si>
  <si>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</si>
  <si>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</si>
  <si>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</si>
  <si>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</si>
  <si>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</si>
  <si>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</si>
  <si>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</si>
  <si>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</si>
  <si>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</si>
  <si>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</si>
  <si>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</si>
  <si>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</si>
  <si>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</si>
  <si>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</si>
  <si>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</si>
  <si>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</si>
  <si>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</si>
  <si>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</si>
  <si>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</si>
  <si>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</si>
  <si>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</si>
  <si>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</si>
  <si>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</si>
  <si>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</si>
  <si>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</si>
  <si>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</si>
  <si>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</si>
  <si>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</si>
  <si>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</si>
  <si>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</si>
  <si>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</si>
  <si>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</si>
  <si>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</si>
  <si>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</si>
  <si>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</si>
  <si>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</si>
  <si>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</si>
  <si>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</si>
  <si>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</si>
  <si>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</si>
  <si>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</si>
  <si>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</si>
  <si>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</si>
  <si>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</si>
  <si>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</si>
  <si>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</si>
  <si>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</si>
  <si>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</si>
  <si>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</si>
  <si>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</si>
  <si>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</si>
  <si>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</si>
  <si>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</si>
  <si>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</si>
  <si>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</si>
  <si>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</si>
  <si>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</si>
  <si>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</si>
  <si>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</si>
  <si>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</si>
  <si>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</si>
  <si>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</si>
  <si>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</si>
  <si>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</si>
  <si>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</si>
  <si>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</si>
  <si>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</si>
  <si>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</si>
  <si>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</si>
  <si>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</si>
  <si>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</si>
  <si>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</si>
  <si>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</si>
  <si>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</si>
  <si>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</si>
  <si>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</si>
  <si>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</si>
  <si>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</si>
  <si>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</si>
  <si>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</si>
  <si>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</si>
  <si>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</si>
  <si>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</si>
  <si>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</si>
  <si>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</si>
  <si>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</si>
  <si>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</si>
  <si>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</si>
  <si>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</si>
  <si>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</si>
  <si>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</si>
  <si>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</si>
  <si>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</si>
  <si>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</si>
  <si>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</si>
  <si>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</si>
  <si>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</si>
  <si>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</si>
  <si>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</si>
  <si>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</si>
  <si>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</si>
  <si>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</si>
  <si>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</si>
  <si>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</si>
  <si>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</si>
  <si>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</si>
  <si>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</si>
  <si>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</si>
  <si>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</si>
  <si>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</si>
  <si>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</si>
  <si>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</si>
  <si>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</si>
  <si>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</si>
  <si>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</si>
  <si>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</si>
  <si>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</si>
  <si>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</si>
  <si>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</si>
  <si>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</si>
  <si>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</si>
  <si>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</si>
  <si>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</si>
  <si>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</si>
  <si>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</si>
  <si>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</si>
  <si>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</si>
  <si>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</si>
  <si>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</si>
  <si>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</si>
  <si>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</si>
  <si>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</si>
  <si>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</si>
  <si>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</si>
  <si>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</si>
  <si>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</si>
  <si>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</si>
  <si>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</si>
  <si>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</si>
  <si>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</si>
  <si>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</si>
  <si>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</si>
  <si>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</si>
  <si>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</si>
  <si>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</si>
  <si>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</si>
  <si>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</si>
  <si>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</si>
  <si>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</si>
  <si>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</si>
  <si>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</si>
  <si>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</si>
  <si>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</si>
  <si>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</si>
  <si>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</si>
  <si>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</si>
  <si>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</si>
  <si>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</si>
  <si>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</si>
  <si>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</si>
  <si>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</si>
  <si>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</si>
  <si>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</si>
  <si>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</si>
  <si>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</si>
  <si>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</si>
  <si>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</si>
  <si>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</si>
  <si>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</si>
  <si>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</si>
  <si>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</si>
  <si>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</si>
  <si>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</si>
  <si>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</si>
  <si>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</si>
  <si>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</si>
  <si>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</si>
  <si>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</si>
  <si>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</si>
  <si>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</si>
  <si>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</si>
  <si>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</si>
  <si>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</si>
  <si>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</si>
  <si>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</si>
  <si>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</si>
  <si>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</si>
  <si>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</si>
  <si>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</si>
  <si>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</si>
  <si>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</si>
  <si>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</si>
  <si>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</si>
  <si>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</si>
  <si>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</si>
  <si>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</si>
  <si>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</si>
  <si>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</si>
  <si>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</si>
  <si>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</si>
  <si>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</si>
  <si>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</si>
  <si>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</si>
  <si>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</si>
  <si>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</si>
  <si>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</si>
  <si>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</si>
  <si>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</si>
  <si>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</si>
  <si>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</si>
  <si>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</si>
  <si>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</si>
  <si>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</si>
  <si>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</si>
  <si>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</si>
  <si>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</si>
  <si>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</si>
  <si>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</si>
  <si>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</si>
  <si>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</si>
  <si>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</si>
  <si>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</si>
  <si>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</si>
  <si>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</si>
  <si>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</si>
  <si>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</si>
  <si>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</si>
  <si>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</si>
  <si>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</si>
  <si>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</si>
  <si>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</si>
  <si>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</si>
  <si>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</si>
  <si>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</si>
  <si>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</si>
  <si>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</si>
  <si>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</si>
  <si>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</si>
  <si>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</si>
  <si>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</si>
  <si>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</si>
  <si>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</si>
  <si>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</si>
  <si>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</si>
  <si>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</si>
  <si>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</si>
  <si>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</si>
  <si>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</si>
  <si>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</si>
  <si>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</si>
  <si>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</si>
  <si>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</si>
  <si>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</si>
  <si>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</si>
  <si>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</si>
  <si>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</si>
  <si>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</si>
  <si>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</si>
  <si>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</si>
  <si>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</si>
  <si>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</si>
  <si>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</si>
  <si>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</si>
  <si>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</si>
  <si>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</si>
  <si>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</si>
  <si>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</si>
  <si>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</si>
  <si>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</si>
  <si>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</si>
  <si>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</si>
  <si>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</si>
  <si>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</si>
  <si>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</si>
  <si>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</si>
  <si>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</si>
  <si>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</si>
  <si>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</si>
  <si>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</si>
  <si>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</si>
  <si>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</si>
  <si>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</si>
  <si>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</si>
  <si>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</si>
  <si>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</si>
  <si>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</si>
  <si>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</si>
  <si>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</si>
  <si>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</si>
  <si>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</si>
  <si>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</si>
  <si>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</si>
  <si>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</si>
  <si>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</si>
  <si>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</si>
  <si>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</si>
  <si>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</si>
  <si>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</si>
  <si>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</si>
  <si>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</si>
  <si>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</si>
  <si>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</si>
  <si>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</si>
  <si>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</si>
  <si>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</si>
  <si>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</si>
  <si>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</si>
  <si>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</si>
  <si>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</si>
  <si>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</si>
  <si>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</si>
  <si>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</si>
  <si>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</si>
  <si>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</si>
  <si>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</si>
  <si>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</si>
  <si>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</si>
  <si>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</si>
  <si>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</si>
  <si>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</si>
  <si>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</si>
  <si>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</si>
  <si>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</si>
  <si>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</si>
  <si>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</si>
  <si>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</si>
  <si>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</si>
  <si>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</si>
  <si>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</si>
  <si>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</si>
  <si>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</si>
  <si>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</si>
  <si>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</si>
  <si>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</si>
  <si>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</si>
  <si>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</si>
  <si>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</si>
  <si>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</si>
  <si>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</si>
  <si>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</si>
  <si>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</si>
  <si>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</si>
  <si>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</si>
  <si>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</si>
  <si>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</si>
  <si>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</si>
  <si>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</si>
  <si>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</si>
  <si>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</si>
  <si>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</si>
  <si>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</si>
  <si>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</si>
  <si>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</si>
  <si>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</si>
  <si>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</si>
  <si>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</si>
  <si>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</si>
  <si>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</si>
  <si>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</si>
  <si>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</si>
  <si>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</si>
  <si>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</si>
  <si>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</si>
  <si>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</si>
  <si>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</si>
  <si>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</si>
  <si>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</si>
  <si>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</si>
  <si>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</si>
  <si>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</si>
  <si>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</si>
  <si>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</si>
  <si>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</si>
  <si>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</si>
  <si>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</si>
  <si>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</si>
  <si>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</si>
  <si>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</si>
  <si>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</si>
  <si>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</si>
  <si>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</si>
  <si>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</si>
  <si>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</si>
  <si>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</si>
  <si>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</si>
  <si>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</si>
  <si>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</si>
  <si>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</si>
  <si>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</si>
  <si>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</si>
  <si>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</si>
  <si>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</si>
  <si>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</si>
  <si>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</si>
  <si>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</si>
  <si>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</si>
  <si>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</si>
  <si>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</si>
  <si>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</si>
  <si>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</si>
  <si>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</si>
  <si>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</si>
  <si>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</si>
  <si>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</si>
  <si>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</si>
  <si>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</si>
  <si>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</si>
  <si>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</si>
  <si>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</si>
  <si>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</si>
  <si>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</si>
  <si>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</si>
  <si>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</si>
  <si>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</si>
  <si>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</si>
  <si>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</si>
  <si>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</si>
  <si>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</si>
  <si>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</si>
  <si>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</si>
  <si>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</si>
  <si>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</si>
  <si>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</si>
  <si>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</si>
  <si>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</si>
  <si>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</si>
  <si>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</si>
  <si>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</si>
  <si>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</si>
  <si>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</si>
  <si>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</si>
  <si>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</si>
  <si>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</si>
  <si>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</si>
  <si>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</si>
  <si>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</si>
  <si>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</si>
  <si>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</si>
  <si>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</si>
  <si>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</si>
  <si>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</si>
  <si>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</si>
  <si>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</si>
  <si>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</si>
  <si>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</si>
  <si>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</si>
  <si>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</si>
  <si>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</si>
  <si>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</si>
  <si>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</si>
  <si>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</si>
  <si>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</si>
  <si>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</si>
  <si>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</si>
  <si>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</si>
  <si>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</si>
  <si>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</si>
  <si>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</si>
  <si>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</si>
  <si>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</si>
  <si>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</si>
  <si>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</si>
  <si>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</si>
  <si>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</si>
  <si>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</si>
  <si>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</si>
  <si>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</si>
  <si>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</si>
  <si>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</si>
  <si>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</si>
  <si>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</si>
  <si>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</si>
  <si>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</si>
  <si>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</si>
  <si>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</si>
  <si>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</si>
  <si>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</si>
  <si>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</si>
  <si>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</si>
  <si>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</si>
  <si>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</si>
  <si>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</si>
  <si>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</si>
  <si>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</si>
  <si>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</si>
  <si>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</si>
  <si>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</si>
  <si>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</si>
  <si>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</si>
  <si>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</si>
  <si>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</si>
  <si>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</si>
  <si>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</si>
  <si>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</si>
  <si>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</si>
  <si>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</si>
  <si>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</si>
  <si>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</si>
  <si>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</si>
  <si>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</si>
  <si>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</si>
  <si>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</si>
  <si>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</si>
  <si>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</si>
  <si>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</si>
  <si>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</si>
  <si>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</si>
  <si>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</si>
  <si>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</si>
  <si>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</si>
  <si>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</si>
  <si>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</si>
  <si>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</si>
  <si>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</si>
  <si>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</si>
  <si>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</si>
  <si>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</si>
  <si>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</si>
  <si>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</si>
  <si>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</si>
  <si>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</si>
  <si>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</si>
  <si>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</si>
  <si>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</si>
  <si>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</si>
  <si>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</si>
  <si>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</si>
  <si>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</si>
  <si>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</si>
  <si>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</si>
  <si>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</si>
  <si>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</si>
  <si>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</si>
  <si>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</si>
  <si>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</si>
  <si>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</si>
  <si>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</si>
  <si>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</si>
  <si>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</si>
  <si>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</si>
  <si>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</si>
  <si>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</si>
  <si>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</si>
  <si>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</si>
  <si>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</si>
  <si>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</si>
  <si>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</si>
  <si>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</si>
  <si>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</si>
  <si>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</si>
  <si>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</si>
  <si>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</si>
  <si>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</si>
  <si>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</si>
  <si>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</si>
  <si>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</si>
  <si>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</si>
  <si>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</si>
  <si>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</si>
  <si>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</si>
  <si>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</si>
  <si>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</si>
  <si>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</si>
  <si>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</si>
  <si>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</si>
  <si>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</si>
  <si>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</si>
  <si>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</si>
  <si>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</si>
  <si>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</si>
  <si>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</si>
  <si>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</si>
  <si>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</si>
  <si>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</si>
  <si>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</si>
  <si>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</si>
  <si>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</si>
  <si>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</si>
  <si>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</si>
  <si>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</si>
  <si>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</si>
  <si>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</si>
  <si>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</si>
  <si>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</si>
  <si>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</si>
  <si>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</si>
  <si>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</si>
  <si>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</si>
  <si>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</si>
  <si>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</si>
  <si>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</si>
  <si>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</si>
  <si>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</si>
  <si>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</si>
  <si>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</si>
  <si>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</si>
  <si>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</si>
  <si>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</si>
  <si>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</si>
  <si>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</si>
  <si>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</si>
  <si>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</si>
  <si>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</si>
  <si>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</si>
  <si>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</si>
  <si>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</si>
  <si>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</si>
  <si>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</si>
  <si>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</si>
  <si>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</si>
  <si>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</si>
  <si>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</si>
  <si>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</si>
  <si>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</si>
  <si>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</si>
  <si>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</si>
  <si>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</si>
  <si>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</si>
  <si>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</si>
  <si>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</si>
  <si>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</si>
  <si>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</si>
  <si>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</si>
  <si>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</si>
  <si>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</si>
  <si>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</si>
  <si>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</si>
  <si>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</si>
  <si>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</si>
  <si>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</si>
  <si>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</si>
  <si>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</si>
  <si>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</si>
  <si>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</si>
  <si>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</si>
  <si>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</si>
  <si>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</si>
  <si>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</si>
  <si>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</si>
  <si>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</si>
  <si>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</si>
  <si>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</si>
  <si>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</si>
  <si>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</si>
  <si>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</si>
  <si>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</si>
  <si>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</si>
  <si>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</si>
  <si>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</si>
  <si>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</si>
  <si>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</si>
  <si>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</si>
  <si>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</si>
  <si>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</si>
  <si>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</si>
  <si>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</si>
  <si>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</si>
  <si>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</si>
  <si>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</si>
  <si>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</si>
  <si>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</si>
  <si>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</si>
  <si>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</si>
  <si>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</si>
  <si>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</si>
  <si>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</si>
  <si>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</si>
  <si>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</si>
  <si>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</si>
  <si>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</si>
  <si>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</si>
  <si>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</si>
  <si>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</si>
  <si>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</si>
  <si>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</si>
  <si>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</si>
  <si>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</si>
  <si>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</si>
  <si>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</si>
  <si>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</si>
  <si>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</si>
  <si>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</si>
  <si>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</si>
  <si>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</si>
  <si>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</si>
  <si>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</si>
  <si>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</si>
  <si>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</si>
  <si>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</si>
  <si>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</si>
  <si>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</si>
  <si>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</si>
  <si>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</si>
  <si>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</si>
  <si>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</si>
  <si>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</si>
  <si>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</si>
  <si>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</si>
  <si>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</si>
  <si>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</si>
  <si>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</si>
  <si>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</si>
  <si>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</si>
  <si>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</si>
  <si>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</si>
  <si>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</si>
  <si>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</si>
  <si>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</si>
  <si>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</si>
  <si>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</si>
  <si>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</si>
  <si>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</si>
  <si>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</si>
  <si>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</si>
  <si>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</si>
  <si>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</si>
  <si>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</si>
  <si>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</si>
  <si>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</si>
  <si>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</si>
  <si>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</si>
  <si>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</si>
  <si>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</si>
  <si>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</si>
  <si>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</si>
  <si>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</si>
  <si>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</si>
  <si>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</si>
  <si>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</si>
  <si>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</si>
  <si>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</si>
  <si>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</si>
  <si>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</si>
  <si>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</si>
  <si>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</si>
  <si>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</si>
  <si>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</si>
  <si>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</si>
  <si>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</si>
  <si>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</si>
  <si>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</si>
  <si>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</si>
  <si>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</si>
  <si>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</si>
  <si>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</si>
  <si>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</si>
  <si>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</si>
  <si>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</si>
  <si>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</si>
  <si>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</si>
  <si>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</si>
  <si>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</si>
  <si>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</si>
  <si>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</si>
  <si>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</si>
  <si>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</si>
  <si>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</si>
  <si>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</si>
  <si>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</si>
  <si>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</si>
  <si>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</si>
  <si>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</si>
  <si>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</si>
  <si>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</si>
  <si>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</si>
  <si>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</si>
  <si>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</si>
  <si>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</si>
  <si>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</si>
  <si>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</si>
  <si>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</si>
  <si>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</si>
  <si>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</si>
  <si>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</si>
  <si>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</si>
  <si>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</si>
  <si>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</si>
  <si>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</si>
  <si>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</si>
  <si>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</si>
  <si>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</si>
  <si>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</si>
  <si>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</si>
  <si>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</si>
  <si>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</si>
  <si>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</si>
  <si>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</si>
  <si>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</si>
  <si>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</si>
  <si>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</si>
  <si>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</si>
  <si>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</si>
  <si>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</si>
  <si>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</si>
  <si>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</si>
  <si>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</si>
  <si>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</si>
  <si>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</si>
  <si>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</si>
  <si>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</si>
  <si>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</si>
  <si>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</si>
  <si>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</si>
  <si>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</si>
  <si>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</si>
  <si>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</si>
  <si>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</si>
  <si>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</si>
  <si>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</si>
  <si>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</si>
  <si>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</si>
  <si>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</si>
  <si>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</si>
  <si>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</si>
  <si>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</si>
  <si>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</si>
  <si>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</si>
  <si>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</si>
  <si>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</si>
  <si>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</si>
  <si>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</si>
  <si>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</si>
  <si>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</si>
  <si>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</si>
  <si>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</si>
  <si>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</si>
  <si>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</si>
  <si>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</si>
  <si>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</si>
  <si>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</si>
  <si>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</si>
  <si>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</si>
  <si>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</si>
  <si>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</si>
  <si>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</si>
  <si>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</si>
  <si>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</si>
  <si>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</si>
  <si>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</si>
  <si>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</si>
  <si>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</si>
  <si>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</si>
  <si>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</si>
  <si>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</si>
  <si>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</si>
  <si>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</si>
  <si>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</si>
  <si>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</si>
  <si>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</si>
  <si>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</si>
  <si>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</si>
  <si>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</si>
  <si>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</si>
  <si>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</si>
  <si>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</si>
  <si>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</si>
  <si>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</si>
  <si>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</si>
  <si>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</si>
  <si>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</si>
  <si>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</si>
  <si>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</si>
  <si>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</si>
  <si>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</si>
  <si>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</si>
  <si>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</si>
  <si>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</si>
  <si>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</si>
  <si>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</si>
  <si>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</si>
  <si>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</si>
  <si>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</si>
  <si>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</si>
  <si>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</si>
  <si>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</si>
  <si>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</si>
  <si>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</si>
  <si>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</si>
  <si>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</si>
  <si>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</si>
  <si>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</si>
  <si>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</si>
  <si>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</si>
  <si>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</si>
  <si>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</si>
  <si>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</si>
  <si>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</si>
  <si>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</si>
  <si>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</si>
  <si>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</si>
  <si>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</si>
  <si>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</si>
  <si>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</si>
  <si>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</si>
  <si>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</si>
  <si>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</si>
  <si>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</si>
  <si>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</si>
  <si>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</si>
  <si>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</si>
  <si>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</si>
  <si>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</si>
  <si>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</si>
  <si>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</si>
  <si>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</si>
  <si>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</si>
  <si>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</si>
  <si>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</si>
  <si>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</si>
  <si>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</si>
  <si>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</si>
  <si>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</si>
  <si>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</si>
  <si>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</si>
  <si>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</si>
  <si>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</si>
  <si>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</si>
  <si>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</si>
  <si>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</si>
  <si>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</si>
  <si>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</si>
  <si>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</si>
  <si>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</si>
  <si>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</si>
  <si>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</si>
  <si>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</si>
  <si>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</si>
  <si>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</si>
  <si>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</si>
  <si>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</si>
  <si>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</si>
  <si>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</si>
  <si>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</si>
  <si>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</si>
  <si>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</si>
  <si>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</si>
  <si>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</si>
  <si>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</si>
  <si>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</si>
  <si>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</si>
  <si>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</si>
  <si>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</si>
  <si>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</si>
  <si>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</si>
  <si>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</si>
  <si>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</si>
  <si>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</si>
  <si>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</si>
  <si>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</si>
  <si>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</si>
  <si>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</si>
  <si>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</si>
  <si>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</si>
  <si>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</si>
  <si>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</si>
  <si>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</si>
  <si>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</si>
  <si>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</si>
  <si>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</si>
  <si>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</si>
  <si>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</si>
  <si>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</si>
  <si>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</si>
  <si>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</si>
  <si>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</si>
  <si>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</si>
  <si>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</si>
  <si>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</si>
  <si>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</si>
  <si>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</si>
  <si>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</si>
  <si>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</si>
  <si>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</si>
  <si>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</si>
  <si>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</si>
  <si>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</si>
  <si>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</si>
  <si>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</si>
  <si>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</si>
  <si>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</si>
  <si>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</si>
  <si>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</si>
  <si>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</si>
  <si>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</si>
  <si>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</si>
  <si>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</si>
  <si>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</si>
  <si>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</si>
  <si>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</si>
  <si>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</si>
  <si>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</si>
  <si>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</si>
  <si>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</si>
  <si>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</si>
  <si>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</si>
  <si>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</si>
  <si>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</si>
  <si>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</si>
  <si>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</si>
  <si>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</si>
  <si>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</si>
  <si>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</si>
  <si>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</si>
  <si>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</si>
  <si>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</si>
  <si>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</si>
  <si>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</si>
  <si>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</si>
  <si>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</si>
  <si>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</si>
  <si>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</si>
  <si>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</si>
  <si>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</si>
  <si>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</si>
  <si>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</si>
  <si>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</si>
  <si>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</si>
  <si>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</si>
  <si>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</si>
  <si>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</si>
  <si>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</si>
  <si>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</si>
  <si>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</si>
  <si>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</si>
  <si>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</si>
  <si>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</si>
  <si>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</si>
  <si>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</si>
  <si>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</si>
  <si>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</si>
  <si>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</si>
  <si>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</si>
  <si>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</si>
  <si>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</si>
  <si>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</si>
  <si>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</si>
  <si>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</si>
  <si>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</si>
  <si>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</si>
  <si>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</si>
  <si>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</si>
  <si>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</si>
  <si>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</si>
  <si>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</si>
  <si>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</si>
  <si>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</si>
  <si>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</si>
  <si>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</si>
  <si>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</si>
  <si>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</si>
  <si>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</si>
  <si>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</si>
  <si>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</si>
  <si>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</si>
  <si>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</si>
  <si>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</si>
  <si>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</si>
  <si>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</si>
  <si>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</si>
  <si>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</si>
  <si>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</si>
  <si>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</si>
  <si>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</si>
  <si>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</si>
  <si>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</si>
  <si>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</si>
  <si>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</si>
  <si>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</si>
  <si>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</si>
  <si>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</si>
  <si>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</si>
  <si>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</si>
  <si>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</si>
  <si>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</si>
  <si>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</si>
  <si>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</si>
  <si>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</si>
  <si>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</si>
  <si>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</si>
  <si>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</si>
  <si>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</si>
  <si>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</si>
  <si>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</si>
  <si>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</si>
  <si>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</si>
  <si>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</si>
  <si>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</si>
  <si>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</si>
  <si>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</si>
  <si>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</si>
  <si>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</si>
  <si>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</si>
  <si>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</si>
  <si>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</si>
  <si>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</si>
  <si>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</si>
  <si>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</si>
  <si>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</si>
  <si>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</si>
  <si>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</si>
  <si>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</si>
  <si>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</si>
  <si>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</si>
  <si>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</si>
  <si>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</si>
  <si>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</si>
  <si>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</si>
  <si>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</si>
  <si>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</si>
  <si>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</si>
  <si>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</si>
  <si>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</si>
  <si>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</si>
  <si>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</si>
  <si>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</si>
  <si>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</si>
  <si>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</si>
  <si>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</si>
  <si>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</si>
  <si>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</si>
  <si>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</si>
  <si>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</si>
  <si>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</si>
  <si>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</si>
  <si>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</si>
  <si>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</si>
  <si>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</si>
  <si>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</si>
  <si>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</si>
  <si>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</si>
  <si>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</si>
  <si>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</si>
  <si>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</si>
  <si>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</si>
  <si>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</si>
  <si>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</si>
  <si>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</si>
  <si>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</si>
  <si>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</si>
  <si>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</si>
  <si>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</si>
  <si>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</si>
  <si>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</si>
  <si>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</si>
  <si>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</si>
  <si>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</si>
  <si>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</si>
  <si>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</si>
  <si>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</si>
  <si>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</si>
  <si>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</si>
  <si>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</si>
  <si>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</si>
  <si>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</si>
  <si>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</si>
  <si>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</si>
  <si>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</si>
  <si>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</si>
  <si>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</si>
  <si>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</si>
  <si>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</si>
  <si>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</si>
  <si>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</si>
  <si>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</si>
  <si>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</si>
  <si>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</si>
  <si>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</si>
  <si>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</si>
  <si>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</si>
  <si>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</si>
  <si>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</si>
  <si>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</si>
  <si>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</si>
  <si>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</si>
  <si>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</si>
  <si>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</si>
  <si>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</si>
  <si>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</si>
  <si>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</si>
  <si>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</si>
  <si>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</si>
  <si>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</si>
  <si>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</si>
  <si>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</si>
  <si>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</si>
  <si>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</si>
  <si>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</si>
  <si>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</si>
  <si>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</si>
  <si>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</si>
  <si>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</si>
  <si>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</si>
  <si>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</si>
  <si>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</si>
  <si>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</si>
  <si>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</si>
  <si>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</si>
  <si>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</si>
  <si>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</si>
  <si>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</si>
  <si>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</si>
  <si>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</si>
  <si>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</si>
  <si>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</si>
  <si>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</si>
  <si>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</si>
  <si>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</si>
  <si>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</si>
  <si>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</si>
  <si>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</si>
  <si>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</si>
  <si>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</si>
  <si>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</si>
  <si>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</si>
  <si>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</si>
  <si>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</si>
  <si>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</si>
  <si>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</si>
  <si>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</si>
  <si>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</si>
  <si>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</si>
  <si>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</si>
  <si>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</si>
  <si>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</si>
  <si>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</si>
  <si>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</si>
  <si>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</si>
  <si>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</si>
  <si>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</si>
  <si>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</si>
  <si>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</si>
  <si>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</si>
  <si>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</si>
  <si>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</si>
  <si>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</si>
  <si>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</si>
  <si>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</si>
  <si>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</si>
  <si>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</si>
  <si>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</si>
  <si>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</si>
  <si>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</si>
  <si>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</si>
  <si>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</si>
  <si>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</si>
  <si>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</si>
  <si>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</si>
  <si>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</si>
  <si>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</si>
  <si>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</si>
  <si>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</si>
  <si>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</si>
  <si>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</si>
  <si>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</si>
  <si>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</si>
  <si>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</si>
  <si>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</si>
  <si>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</si>
  <si>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</si>
  <si>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</si>
  <si>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</si>
  <si>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</si>
  <si>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</si>
  <si>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</si>
  <si>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</si>
  <si>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</si>
  <si>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</si>
  <si>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</si>
  <si>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</si>
  <si>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</si>
  <si>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</si>
  <si>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</si>
  <si>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</si>
  <si>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</si>
  <si>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</si>
  <si>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</si>
  <si>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</si>
  <si>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</si>
  <si>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</si>
  <si>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</si>
  <si>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</si>
  <si>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</si>
  <si>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</si>
  <si>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</si>
  <si>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</si>
  <si>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</si>
  <si>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</si>
  <si>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</si>
  <si>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</si>
  <si>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</si>
  <si>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</si>
  <si>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</si>
  <si>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</si>
  <si>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</si>
  <si>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</si>
  <si>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</si>
  <si>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</si>
  <si>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</si>
  <si>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</si>
  <si>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</si>
  <si>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</si>
  <si>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</si>
  <si>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</si>
  <si>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</si>
  <si>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</si>
  <si>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</si>
  <si>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</si>
  <si>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</si>
  <si>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</si>
  <si>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</si>
  <si>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</si>
  <si>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</si>
  <si>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</si>
  <si>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</si>
  <si>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</si>
  <si>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</si>
  <si>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</si>
  <si>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</si>
  <si>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</si>
  <si>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</si>
  <si>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</si>
  <si>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</si>
  <si>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</si>
  <si>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</si>
  <si>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</si>
  <si>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</si>
  <si>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</si>
  <si>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</si>
  <si>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</si>
  <si>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</si>
  <si>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</si>
  <si>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</si>
  <si>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</si>
  <si>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</si>
  <si>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</si>
  <si>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</si>
  <si>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</si>
  <si>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</si>
  <si>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</si>
  <si>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</si>
  <si>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</si>
  <si>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</si>
  <si>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</si>
  <si>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</si>
  <si>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</si>
  <si>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</si>
  <si>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</si>
  <si>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</si>
  <si>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</si>
  <si>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</si>
  <si>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</si>
  <si>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</si>
  <si>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</si>
  <si>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</si>
  <si>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</si>
  <si>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</si>
  <si>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</si>
  <si>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</si>
  <si>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</si>
  <si>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</si>
  <si>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</si>
  <si>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</si>
  <si>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</si>
  <si>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</si>
  <si>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</si>
  <si>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</si>
  <si>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</si>
  <si>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</si>
  <si>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</si>
  <si>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</si>
  <si>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</si>
  <si>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</si>
  <si>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</si>
  <si>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</si>
  <si>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</si>
  <si>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</si>
  <si>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</si>
  <si>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</si>
  <si>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</si>
  <si>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</si>
  <si>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</si>
  <si>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</si>
  <si>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</si>
  <si>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</si>
  <si>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</si>
  <si>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</si>
  <si>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</si>
  <si>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</si>
  <si>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</si>
  <si>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</si>
  <si>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</si>
  <si>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</si>
  <si>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</si>
  <si>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</si>
  <si>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</si>
  <si>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</si>
  <si>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</si>
  <si>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</si>
  <si>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</si>
  <si>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</si>
  <si>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</si>
  <si>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</si>
  <si>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</si>
  <si>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</si>
  <si>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</si>
  <si>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</si>
  <si>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</si>
  <si>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</si>
  <si>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</si>
  <si>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</si>
  <si>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</si>
  <si>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</si>
  <si>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</si>
  <si>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</si>
  <si>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</si>
  <si>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</si>
  <si>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</si>
  <si>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</si>
  <si>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</si>
  <si>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</si>
  <si>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</si>
  <si>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</si>
  <si>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</si>
  <si>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</si>
  <si>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</si>
  <si>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</si>
  <si>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</si>
  <si>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</si>
  <si>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</si>
  <si>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</si>
  <si>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</si>
  <si>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</si>
  <si>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</si>
  <si>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</si>
  <si>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</si>
  <si>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</si>
  <si>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</si>
  <si>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</si>
  <si>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</si>
  <si>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</si>
  <si>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</si>
  <si>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</si>
  <si>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</si>
  <si>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</si>
  <si>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</si>
  <si>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</si>
  <si>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</si>
  <si>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</si>
  <si>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</si>
  <si>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</si>
  <si>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</si>
  <si>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</si>
  <si>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</si>
  <si>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</si>
  <si>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</si>
  <si>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</si>
  <si>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</si>
  <si>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</si>
  <si>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</si>
  <si>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</si>
  <si>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</si>
  <si>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</si>
  <si>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</si>
  <si>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</si>
  <si>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</si>
  <si>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</si>
  <si>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</si>
  <si>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</si>
  <si>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</si>
  <si>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</si>
  <si>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</si>
  <si>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</si>
  <si>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</si>
  <si>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</si>
  <si>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</si>
  <si>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</si>
  <si>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</si>
  <si>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</si>
  <si>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</si>
  <si>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</si>
  <si>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</si>
  <si>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</si>
  <si>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</si>
  <si>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</si>
  <si>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</si>
  <si>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</si>
  <si>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</si>
  <si>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</si>
  <si>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</si>
  <si>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</si>
  <si>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</si>
  <si>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</si>
  <si>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</si>
  <si>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</si>
  <si>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</si>
  <si>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</si>
  <si>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</si>
  <si>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</si>
  <si>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</si>
  <si>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</si>
  <si>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</si>
  <si>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</si>
  <si>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</si>
  <si>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</si>
  <si>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</si>
  <si>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</si>
  <si>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</si>
  <si>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</si>
  <si>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</si>
  <si>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</si>
  <si>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</si>
  <si>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</si>
  <si>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</si>
  <si>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</si>
  <si>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</si>
  <si>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</si>
  <si>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</si>
  <si>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</si>
  <si>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</si>
  <si>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</si>
  <si>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</si>
  <si>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</si>
  <si>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</si>
  <si>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</si>
  <si>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</si>
  <si>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</si>
  <si>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</si>
  <si>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</si>
  <si>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</si>
  <si>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</si>
  <si>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</si>
  <si>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</si>
  <si>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</si>
  <si>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</si>
  <si>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</si>
  <si>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</si>
  <si>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</si>
  <si>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</si>
  <si>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</si>
  <si>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</si>
  <si>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</si>
  <si>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</si>
  <si>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</si>
  <si>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</si>
  <si>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</si>
  <si>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</si>
  <si>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</si>
  <si>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</si>
  <si>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</si>
  <si>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</si>
  <si>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</si>
  <si>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</si>
  <si>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</si>
  <si>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</si>
  <si>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</si>
  <si>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</si>
  <si>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</si>
  <si>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</si>
  <si>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</si>
  <si>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</si>
  <si>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</si>
  <si>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</si>
  <si>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</si>
  <si>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</si>
  <si>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</si>
  <si>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</si>
  <si>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</si>
  <si>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</si>
  <si>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</si>
  <si>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</si>
  <si>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</si>
  <si>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</si>
  <si>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</si>
  <si>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</si>
  <si>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</si>
  <si>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</si>
  <si>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</si>
  <si>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</si>
  <si>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</si>
  <si>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</si>
  <si>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</si>
  <si>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</si>
  <si>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</si>
  <si>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</si>
  <si>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</si>
  <si>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</si>
  <si>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</si>
  <si>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</si>
  <si>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</si>
  <si>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</si>
  <si>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</si>
  <si>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</si>
  <si>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</si>
  <si>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</si>
  <si>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</si>
  <si>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</si>
  <si>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</si>
  <si>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</si>
  <si>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</si>
  <si>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</si>
  <si>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</si>
  <si>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</si>
  <si>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</si>
  <si>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</si>
  <si>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</si>
  <si>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</si>
  <si>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</si>
  <si>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</si>
  <si>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</si>
  <si>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</si>
  <si>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</si>
  <si>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</si>
  <si>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</si>
  <si>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</si>
  <si>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</si>
  <si>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</si>
  <si>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</si>
  <si>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</si>
  <si>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</si>
  <si>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</si>
  <si>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</si>
  <si>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</si>
  <si>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</si>
  <si>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</si>
  <si>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</si>
  <si>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</si>
  <si>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</si>
  <si>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</si>
  <si>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</si>
  <si>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</si>
  <si>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</si>
  <si>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</si>
  <si>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</si>
  <si>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</si>
  <si>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</si>
  <si>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</si>
  <si>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</si>
  <si>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</si>
  <si>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</si>
  <si>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</si>
  <si>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</si>
  <si>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</si>
  <si>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</si>
  <si>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</si>
  <si>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</si>
  <si>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</si>
  <si>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</si>
  <si>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</si>
  <si>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</si>
  <si>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</si>
  <si>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</si>
  <si>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</si>
  <si>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</si>
  <si>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</si>
  <si>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</si>
  <si>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</si>
  <si>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</si>
  <si>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</si>
  <si>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</si>
  <si>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</si>
  <si>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</si>
  <si>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</si>
  <si>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</si>
  <si>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</si>
  <si>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</si>
  <si>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</si>
  <si>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</si>
  <si>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</si>
  <si>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</si>
  <si>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</si>
  <si>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</si>
  <si>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</si>
  <si>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</si>
  <si>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</si>
  <si>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</si>
  <si>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</si>
  <si>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</si>
  <si>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</si>
  <si>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</si>
  <si>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</si>
  <si>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</si>
  <si>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</si>
  <si>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</si>
  <si>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</si>
  <si>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</si>
  <si>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</si>
  <si>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</si>
  <si>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</si>
  <si>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</si>
  <si>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</si>
  <si>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</si>
  <si>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</si>
  <si>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</si>
  <si>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</si>
  <si>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</si>
  <si>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</si>
  <si>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</si>
  <si>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</si>
  <si>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</si>
  <si>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</si>
  <si>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</si>
  <si>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</si>
  <si>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</si>
  <si>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</si>
  <si>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</si>
  <si>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</si>
  <si>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</si>
  <si>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</si>
  <si>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</si>
  <si>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</si>
  <si>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</si>
  <si>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</si>
  <si>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</si>
  <si>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</si>
  <si>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</si>
  <si>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</si>
  <si>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</si>
  <si>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</si>
  <si>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</si>
  <si>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</si>
  <si>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</si>
  <si>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</si>
  <si>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</si>
  <si>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</si>
  <si>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</si>
  <si>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</si>
  <si>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</si>
  <si>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</si>
  <si>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</si>
  <si>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</si>
  <si>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</si>
  <si>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</si>
  <si>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</si>
  <si>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</si>
  <si>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</si>
  <si>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</si>
  <si>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</si>
  <si>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</si>
  <si>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</si>
  <si>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</si>
  <si>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</si>
  <si>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</si>
  <si>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</si>
  <si>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</si>
  <si>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</si>
  <si>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</si>
  <si>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</si>
  <si>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</si>
  <si>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</si>
  <si>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</si>
  <si>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</si>
  <si>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</si>
  <si>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</si>
  <si>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</si>
  <si>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</si>
  <si>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</si>
  <si>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</si>
  <si>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</si>
  <si>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</si>
  <si>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</si>
  <si>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</si>
  <si>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</si>
  <si>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</si>
  <si>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</si>
  <si>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</si>
  <si>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</si>
  <si>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</si>
  <si>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</si>
  <si>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</si>
  <si>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</si>
  <si>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</si>
  <si>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</si>
  <si>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</si>
  <si>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</si>
  <si>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</si>
  <si>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</si>
  <si>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</si>
  <si>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</si>
  <si>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</si>
  <si>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</si>
  <si>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</si>
  <si>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</si>
  <si>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</si>
  <si>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</si>
  <si>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</si>
  <si>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</si>
  <si>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</si>
  <si>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</si>
  <si>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</si>
  <si>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</si>
  <si>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</si>
  <si>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</si>
  <si>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</si>
  <si>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</si>
  <si>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</si>
  <si>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</si>
  <si>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</si>
  <si>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</si>
  <si>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</si>
  <si>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</si>
  <si>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</si>
  <si>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</si>
  <si>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</si>
  <si>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</si>
  <si>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</si>
  <si>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</si>
  <si>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</si>
  <si>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</si>
  <si>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</si>
  <si>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</si>
  <si>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</si>
  <si>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</si>
  <si>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</si>
  <si>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</si>
  <si>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</si>
  <si>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</si>
  <si>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</si>
  <si>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</si>
  <si>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</si>
  <si>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</si>
  <si>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</si>
  <si>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</si>
  <si>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</si>
  <si>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</si>
  <si>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</si>
  <si>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</si>
  <si>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</si>
  <si>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</si>
  <si>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</si>
  <si>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</si>
  <si>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</si>
  <si>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</si>
  <si>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</si>
  <si>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</si>
  <si>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</si>
  <si>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</si>
  <si>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</si>
  <si>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</si>
  <si>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</si>
  <si>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</si>
  <si>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</si>
  <si>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</si>
  <si>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</si>
  <si>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</si>
  <si>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</si>
  <si>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</si>
  <si>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</si>
  <si>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</si>
  <si>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</si>
  <si>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</si>
  <si>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</si>
  <si>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</si>
  <si>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</si>
  <si>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</si>
  <si>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</si>
  <si>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</si>
  <si>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</si>
  <si>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</si>
  <si>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</si>
  <si>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</si>
  <si>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</si>
  <si>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</si>
  <si>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</si>
  <si>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</si>
  <si>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</si>
  <si>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</si>
  <si>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</si>
  <si>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</si>
  <si>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</si>
  <si>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</si>
  <si>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</si>
  <si>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</si>
  <si>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</si>
  <si>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</si>
  <si>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</si>
  <si>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</si>
  <si>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</si>
  <si>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</si>
  <si>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</si>
  <si>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</si>
  <si>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</si>
  <si>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</si>
  <si>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</si>
  <si>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</si>
  <si>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</si>
  <si>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</si>
  <si>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</si>
  <si>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</si>
  <si>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</si>
  <si>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</si>
  <si>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</si>
  <si>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</si>
  <si>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</si>
  <si>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</si>
  <si>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</si>
  <si>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</si>
  <si>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</si>
  <si>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</si>
  <si>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</si>
  <si>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</si>
  <si>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</si>
  <si>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</si>
  <si>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</si>
  <si>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</si>
  <si>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</si>
  <si>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</si>
  <si>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</si>
  <si>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</si>
  <si>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</si>
  <si>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</si>
  <si>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</si>
  <si>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</si>
  <si>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</si>
  <si>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</si>
  <si>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</si>
  <si>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</si>
  <si>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</si>
  <si>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</si>
  <si>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</si>
  <si>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</si>
  <si>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</si>
  <si>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</si>
  <si>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</si>
  <si>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</si>
  <si>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</si>
  <si>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</si>
  <si>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</si>
  <si>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</si>
  <si>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</si>
  <si>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</si>
  <si>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</si>
  <si>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</si>
  <si>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</si>
  <si>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</si>
  <si>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</si>
  <si>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</si>
  <si>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</si>
  <si>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</si>
  <si>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</si>
  <si>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</si>
  <si>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</si>
  <si>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</si>
  <si>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</si>
  <si>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</si>
  <si>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</si>
  <si>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</si>
  <si>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</si>
  <si>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</si>
  <si>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</si>
  <si>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</si>
  <si>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</si>
  <si>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</si>
  <si>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</si>
  <si>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</si>
  <si>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</si>
  <si>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</si>
  <si>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</si>
  <si>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</si>
  <si>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</si>
  <si>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</si>
  <si>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</si>
  <si>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</si>
  <si>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</si>
  <si>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</si>
  <si>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</si>
  <si>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</si>
  <si>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</si>
  <si>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</si>
  <si>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</si>
  <si>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</si>
  <si>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</si>
  <si>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</si>
  <si>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</si>
  <si>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</si>
  <si>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</si>
  <si>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</si>
  <si>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</si>
  <si>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</si>
  <si>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</si>
  <si>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</si>
  <si>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</si>
  <si>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</si>
  <si>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</si>
  <si>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</si>
  <si>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</si>
  <si>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</si>
  <si>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</si>
  <si>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</si>
  <si>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</si>
  <si>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</si>
  <si>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</si>
  <si>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</si>
  <si>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</si>
  <si>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</si>
  <si>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</si>
  <si>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</si>
  <si>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</si>
  <si>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</si>
  <si>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</si>
  <si>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</si>
  <si>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</si>
  <si>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</si>
  <si>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</si>
  <si>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</si>
  <si>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</si>
  <si>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</si>
  <si>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</si>
  <si>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</si>
  <si>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</si>
  <si>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</si>
  <si>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</si>
  <si>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</si>
  <si>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</si>
  <si>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</si>
  <si>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</si>
  <si>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</si>
  <si>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</si>
  <si>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</si>
  <si>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</si>
  <si>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</si>
  <si>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</si>
  <si>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</si>
  <si>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</si>
  <si>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</si>
  <si>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</si>
  <si>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</si>
  <si>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</si>
  <si>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</si>
  <si>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</si>
  <si>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</si>
  <si>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</si>
  <si>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</si>
  <si>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</si>
  <si>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</si>
  <si>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</si>
  <si>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</si>
  <si>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</si>
  <si>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</si>
  <si>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</si>
  <si>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</si>
  <si>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</si>
  <si>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</si>
  <si>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</si>
  <si>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</si>
  <si>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</si>
  <si>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</si>
  <si>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</si>
  <si>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</si>
  <si>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</si>
  <si>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</si>
  <si>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</si>
  <si>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</si>
  <si>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</si>
  <si>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</si>
  <si>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</si>
  <si>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</si>
  <si>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</si>
  <si>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</si>
  <si>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</si>
  <si>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</si>
  <si>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</si>
  <si>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</si>
  <si>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</si>
  <si>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</si>
  <si>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</si>
  <si>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</si>
  <si>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</si>
  <si>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</si>
  <si>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</si>
  <si>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</si>
  <si>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</si>
  <si>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</si>
  <si>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</si>
  <si>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</si>
  <si>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</si>
  <si>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</si>
  <si>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</si>
  <si>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</si>
  <si>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</si>
  <si>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</si>
  <si>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</si>
  <si>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</si>
  <si>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</si>
  <si>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</si>
  <si>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</si>
  <si>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</si>
  <si>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</si>
  <si>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</si>
  <si>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</si>
  <si>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</si>
  <si>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</si>
  <si>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</si>
  <si>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</si>
  <si>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</si>
  <si>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</si>
  <si>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</si>
  <si>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</si>
  <si>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</si>
  <si>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</si>
  <si>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</si>
  <si>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</si>
  <si>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</si>
  <si>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</si>
  <si>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</si>
  <si>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</si>
  <si>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</si>
  <si>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</si>
  <si>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</si>
  <si>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</si>
  <si>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</si>
  <si>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</si>
  <si>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</si>
  <si>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</si>
  <si>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</si>
  <si>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</si>
  <si>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</si>
  <si>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</si>
  <si>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</si>
  <si>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</si>
  <si>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</si>
  <si>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</si>
  <si>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</si>
  <si>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</si>
  <si>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</si>
  <si>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</si>
  <si>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</si>
  <si>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</si>
  <si>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</si>
  <si>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</si>
  <si>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</si>
  <si>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</si>
  <si>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</si>
  <si>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</si>
  <si>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</si>
  <si>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</si>
  <si>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</si>
  <si>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</si>
  <si>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</si>
  <si>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</si>
  <si>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</si>
  <si>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</si>
  <si>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</si>
  <si>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</si>
  <si>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</si>
  <si>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</si>
  <si>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</si>
  <si>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</si>
  <si>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</si>
  <si>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</si>
  <si>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</si>
  <si>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</si>
  <si>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</si>
  <si>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</si>
  <si>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</si>
  <si>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</si>
  <si>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</si>
  <si>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</si>
  <si>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</si>
  <si>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</si>
  <si>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</si>
  <si>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</si>
  <si>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</si>
  <si>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</si>
  <si>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</si>
  <si>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</si>
  <si>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</si>
  <si>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</si>
  <si>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</si>
  <si>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</si>
  <si>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</si>
  <si>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</si>
  <si>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</si>
  <si>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</si>
  <si>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</si>
  <si>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</si>
  <si>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</si>
  <si>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</si>
  <si>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</si>
  <si>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</si>
  <si>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</si>
  <si>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</si>
  <si>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</si>
  <si>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</si>
  <si>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</si>
  <si>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</si>
  <si>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</si>
  <si>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</si>
  <si>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</si>
  <si>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</si>
  <si>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</si>
  <si>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</si>
  <si>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</si>
  <si>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</si>
  <si>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</si>
  <si>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</si>
  <si>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</si>
  <si>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</si>
  <si>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</si>
  <si>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</si>
  <si>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</si>
  <si>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</si>
  <si>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</si>
  <si>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</si>
  <si>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</si>
  <si>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</si>
  <si>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</si>
  <si>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</si>
  <si>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</si>
  <si>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</si>
  <si>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</si>
  <si>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</si>
  <si>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</si>
  <si>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</si>
  <si>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</si>
  <si>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</si>
  <si>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</si>
  <si>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</si>
  <si>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</si>
  <si>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</si>
  <si>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</si>
  <si>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</si>
  <si>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</si>
  <si>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</si>
  <si>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</si>
  <si>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</si>
  <si>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</si>
  <si>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</si>
  <si>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</si>
  <si>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</si>
  <si>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</si>
  <si>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</si>
  <si>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</si>
  <si>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</si>
  <si>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</si>
  <si>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</si>
  <si>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</si>
  <si>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</si>
  <si>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</si>
  <si>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</si>
  <si>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</si>
  <si>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</si>
  <si>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</si>
  <si>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</si>
  <si>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</si>
  <si>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</si>
  <si>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</si>
  <si>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</si>
  <si>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</si>
  <si>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</si>
  <si>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</si>
  <si>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</si>
  <si>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</si>
  <si>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</si>
  <si>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</si>
  <si>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</si>
  <si>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</si>
  <si>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</si>
  <si>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</si>
  <si>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</si>
  <si>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</si>
  <si>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</si>
  <si>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</si>
  <si>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</si>
  <si>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</si>
  <si>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</si>
  <si>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</si>
  <si>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</si>
  <si>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</si>
  <si>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</si>
  <si>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</si>
  <si>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</si>
  <si>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</si>
  <si>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</si>
  <si>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</si>
  <si>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</si>
  <si>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</si>
  <si>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</si>
  <si>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</si>
  <si>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</si>
  <si>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</si>
  <si>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</si>
  <si>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</si>
  <si>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</si>
  <si>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</si>
  <si>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</si>
  <si>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</si>
  <si>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</si>
  <si>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</si>
  <si>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</si>
  <si>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</si>
  <si>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</si>
  <si>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</si>
  <si>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</si>
  <si>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</si>
  <si>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</si>
  <si>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</si>
  <si>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</si>
  <si>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</si>
  <si>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</si>
  <si>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</si>
  <si>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</si>
  <si>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</si>
  <si>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</si>
  <si>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</si>
  <si>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</si>
  <si>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</si>
  <si>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</si>
  <si>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</si>
  <si>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</si>
  <si>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</si>
  <si>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</si>
  <si>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</si>
  <si>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</si>
  <si>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</si>
  <si>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</si>
  <si>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</si>
  <si>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</si>
  <si>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</si>
  <si>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</si>
  <si>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</si>
  <si>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</si>
  <si>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</si>
  <si>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</si>
  <si>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</si>
  <si>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</si>
  <si>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</si>
  <si>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</si>
  <si>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</si>
  <si>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</si>
  <si>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</si>
  <si>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</si>
  <si>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</si>
  <si>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</si>
  <si>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</si>
  <si>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</si>
  <si>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</si>
  <si>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</si>
  <si>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</si>
  <si>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</si>
  <si>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</si>
  <si>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</si>
  <si>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</si>
  <si>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</si>
  <si>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</si>
  <si>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</si>
  <si>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</si>
  <si>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</si>
  <si>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</si>
  <si>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</si>
  <si>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</si>
  <si>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</si>
  <si>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</si>
  <si>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</si>
  <si>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</si>
  <si>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</si>
  <si>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</si>
  <si>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</si>
  <si>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</si>
  <si>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</si>
  <si>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</si>
  <si>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</si>
  <si>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</si>
  <si>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</si>
  <si>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</si>
  <si>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</si>
  <si>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</si>
  <si>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</si>
  <si>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</si>
  <si>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</si>
  <si>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</si>
  <si>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</si>
  <si>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</si>
  <si>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</si>
  <si>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</si>
  <si>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</si>
  <si>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</si>
  <si>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</si>
  <si>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</si>
  <si>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</si>
  <si>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</si>
  <si>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</si>
  <si>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</si>
  <si>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</si>
  <si>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</si>
  <si>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</si>
  <si>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</si>
  <si>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</si>
  <si>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</si>
  <si>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</si>
  <si>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</si>
  <si>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</si>
  <si>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</si>
  <si>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</si>
  <si>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</si>
  <si>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</si>
  <si>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</si>
  <si>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</si>
  <si>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</si>
  <si>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</si>
  <si>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</si>
  <si>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</si>
  <si>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</si>
  <si>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</si>
  <si>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</si>
  <si>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</si>
  <si>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</si>
  <si>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</si>
  <si>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</si>
  <si>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</si>
  <si>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</si>
  <si>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</si>
  <si>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</si>
  <si>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</si>
  <si>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</si>
  <si>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</si>
  <si>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</si>
  <si>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</si>
  <si>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</si>
  <si>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</si>
  <si>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</si>
  <si>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</si>
  <si>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</si>
  <si>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</si>
  <si>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</si>
  <si>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</si>
  <si>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</si>
  <si>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</si>
  <si>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</si>
  <si>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</si>
  <si>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</si>
  <si>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</si>
  <si>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</si>
  <si>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</si>
  <si>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</si>
  <si>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</si>
  <si>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</si>
  <si>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</si>
  <si>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</si>
  <si>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</si>
  <si>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</si>
  <si>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</si>
  <si>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</si>
  <si>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</si>
  <si>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</si>
  <si>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</si>
  <si>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</si>
  <si>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</si>
  <si>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</si>
  <si>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</si>
  <si>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</si>
  <si>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</si>
  <si>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</si>
  <si>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</si>
  <si>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</si>
  <si>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</si>
  <si>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</si>
  <si>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</si>
  <si>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</si>
  <si>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</si>
  <si>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</si>
  <si>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</si>
  <si>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</si>
  <si>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</si>
  <si>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</si>
  <si>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</si>
  <si>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</si>
  <si>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</si>
  <si>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</si>
  <si>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</si>
  <si>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</si>
  <si>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</si>
  <si>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</si>
  <si>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</si>
  <si>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</si>
  <si>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</si>
  <si>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</si>
  <si>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</si>
  <si>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</si>
  <si>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</si>
  <si>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</si>
  <si>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</si>
  <si>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</si>
  <si>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</si>
  <si>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</si>
  <si>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</si>
  <si>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</si>
  <si>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</si>
  <si>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</si>
  <si>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</si>
  <si>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</si>
  <si>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</si>
  <si>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</si>
  <si>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</si>
  <si>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</si>
  <si>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</si>
  <si>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</si>
  <si>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</si>
  <si>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</si>
  <si>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</si>
  <si>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</si>
  <si>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</si>
  <si>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</si>
  <si>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</si>
  <si>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</si>
  <si>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</si>
  <si>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</si>
  <si>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</si>
  <si>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</si>
  <si>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</si>
  <si>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</si>
  <si>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</si>
  <si>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</si>
  <si>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</si>
  <si>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</si>
  <si>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</si>
  <si>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</si>
  <si>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</si>
  <si>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</si>
  <si>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</si>
  <si>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</si>
  <si>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</si>
  <si>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</si>
  <si>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</si>
  <si>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</si>
  <si>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</si>
  <si>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</si>
  <si>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</si>
  <si>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</si>
  <si>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</si>
  <si>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</si>
  <si>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</si>
  <si>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</si>
  <si>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</si>
  <si>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</si>
  <si>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</si>
  <si>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</si>
  <si>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</si>
  <si>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</si>
  <si>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</si>
  <si>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</si>
  <si>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</si>
  <si>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</si>
  <si>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</si>
  <si>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</si>
  <si>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</si>
  <si>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</si>
  <si>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</si>
  <si>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</si>
  <si>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</si>
  <si>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</si>
  <si>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</si>
  <si>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</si>
  <si>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</si>
  <si>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</si>
  <si>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</si>
  <si>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</si>
  <si>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</si>
  <si>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</si>
  <si>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</si>
  <si>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</si>
  <si>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</si>
  <si>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</si>
  <si>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</si>
  <si>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</si>
  <si>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</si>
  <si>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</si>
  <si>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</si>
  <si>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</si>
  <si>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</si>
  <si>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</si>
  <si>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</si>
  <si>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</si>
  <si>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</si>
  <si>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</si>
  <si>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</si>
  <si>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</si>
  <si>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</si>
  <si>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</si>
  <si>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</si>
  <si>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</si>
  <si>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</si>
  <si>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</si>
  <si>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</si>
  <si>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</si>
  <si>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</si>
  <si>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</si>
  <si>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</si>
  <si>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</si>
  <si>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</si>
  <si>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</si>
  <si>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</si>
  <si>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</si>
  <si>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</si>
  <si>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</si>
  <si>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</si>
  <si>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</si>
  <si>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</si>
  <si>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</si>
  <si>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</si>
  <si>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</si>
  <si>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</si>
  <si>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</si>
  <si>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</si>
  <si>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</si>
  <si>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</si>
  <si>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</si>
  <si>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</si>
  <si>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</si>
  <si>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</si>
  <si>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</si>
  <si>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</si>
  <si>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</si>
  <si>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</si>
  <si>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</si>
  <si>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</si>
  <si>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</si>
  <si>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</si>
  <si>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</si>
  <si>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</si>
  <si>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</si>
  <si>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</si>
  <si>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</si>
  <si>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</si>
  <si>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</si>
  <si>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</si>
  <si>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</si>
  <si>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</si>
  <si>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</si>
  <si>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</si>
  <si>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</si>
  <si>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</si>
  <si>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</si>
  <si>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</si>
  <si>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</si>
  <si>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</si>
  <si>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</si>
  <si>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</si>
  <si>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</si>
  <si>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</si>
  <si>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</si>
  <si>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</si>
  <si>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</si>
  <si>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</si>
  <si>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</si>
  <si>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</si>
  <si>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</si>
  <si>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</si>
  <si>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</si>
  <si>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</si>
  <si>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</si>
  <si>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</si>
  <si>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</si>
  <si>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</si>
  <si>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</si>
  <si>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</si>
  <si>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</si>
  <si>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</si>
  <si>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</si>
  <si>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</si>
  <si>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</si>
  <si>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</si>
  <si>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</si>
  <si>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</si>
  <si>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</si>
  <si>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</si>
  <si>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</si>
  <si>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</si>
  <si>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</si>
  <si>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</si>
  <si>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</si>
  <si>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</si>
  <si>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</si>
  <si>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</si>
  <si>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</si>
  <si>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</si>
  <si>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</si>
  <si>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</si>
  <si>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</si>
  <si>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</si>
  <si>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</si>
  <si>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</si>
  <si>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</si>
  <si>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</si>
  <si>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</si>
  <si>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</si>
  <si>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</si>
  <si>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</si>
  <si>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</si>
  <si>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</si>
  <si>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</si>
  <si>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</si>
  <si>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</si>
  <si>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</si>
  <si>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</si>
  <si>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</si>
  <si>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</si>
  <si>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</si>
  <si>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</si>
  <si>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</si>
  <si>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</si>
  <si>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</si>
  <si>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</si>
  <si>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</si>
  <si>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</si>
  <si>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</si>
  <si>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</si>
  <si>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</si>
  <si>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</si>
  <si>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</si>
  <si>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</si>
  <si>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</si>
  <si>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</si>
  <si>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</si>
  <si>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</si>
  <si>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</si>
  <si>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</si>
  <si>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</si>
  <si>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</si>
  <si>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</si>
  <si>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</si>
  <si>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</si>
  <si>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</si>
  <si>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</si>
  <si>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</si>
  <si>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</si>
  <si>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</si>
  <si>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</si>
  <si>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</si>
  <si>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</si>
  <si>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</si>
  <si>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</si>
  <si>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</si>
  <si>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</si>
  <si>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</si>
  <si>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</si>
  <si>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</si>
  <si>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</si>
  <si>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</si>
  <si>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</si>
  <si>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</si>
  <si>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</si>
  <si>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</si>
  <si>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</si>
  <si>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</si>
  <si>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</si>
  <si>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</si>
  <si>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</si>
  <si>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</si>
  <si>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</si>
  <si>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</si>
  <si>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</si>
  <si>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</si>
  <si>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</si>
  <si>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</si>
  <si>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</si>
  <si>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</si>
  <si>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</si>
  <si>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</si>
  <si>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</si>
  <si>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</si>
  <si>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</si>
  <si>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</si>
  <si>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</si>
  <si>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</si>
  <si>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</si>
  <si>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</si>
  <si>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</si>
  <si>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</si>
  <si>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</si>
  <si>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</si>
  <si>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</si>
  <si>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</si>
  <si>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</si>
  <si>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</si>
  <si>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</si>
  <si>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</si>
  <si>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</si>
  <si>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</si>
  <si>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</si>
  <si>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</si>
  <si>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</si>
  <si>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</si>
  <si>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</si>
  <si>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</si>
  <si>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</si>
  <si>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</si>
  <si>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</si>
  <si>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</si>
  <si>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</si>
  <si>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</si>
  <si>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</si>
  <si>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</si>
  <si>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</si>
  <si>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</si>
  <si>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</si>
  <si>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</si>
  <si>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</si>
  <si>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</si>
  <si>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</si>
  <si>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</si>
  <si>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</si>
  <si>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</si>
  <si>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</si>
  <si>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</si>
  <si>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</si>
  <si>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</si>
  <si>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</si>
  <si>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</si>
  <si>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</si>
  <si>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</si>
  <si>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</si>
  <si>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</si>
  <si>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</si>
  <si>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</si>
  <si>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</si>
  <si>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</si>
  <si>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</si>
  <si>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</si>
  <si>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</si>
  <si>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</si>
  <si>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</si>
  <si>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</si>
  <si>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</si>
  <si>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</si>
  <si>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</si>
  <si>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</si>
  <si>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</si>
  <si>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</si>
  <si>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</si>
  <si>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</si>
  <si>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</si>
  <si>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</si>
  <si>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</si>
  <si>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</si>
  <si>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</si>
  <si>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</si>
  <si>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</si>
  <si>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</si>
  <si>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</si>
  <si>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</si>
  <si>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</si>
  <si>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</si>
  <si>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</si>
  <si>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</si>
  <si>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</si>
  <si>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</si>
  <si>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</si>
  <si>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</si>
  <si>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</si>
  <si>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</si>
  <si>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</si>
  <si>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</si>
  <si>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</si>
  <si>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</si>
  <si>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</si>
  <si>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</si>
  <si>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</si>
  <si>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</si>
  <si>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</si>
  <si>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</si>
  <si>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</si>
  <si>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</si>
  <si>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</si>
  <si>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</si>
  <si>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</si>
  <si>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</si>
  <si>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</si>
  <si>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</si>
  <si>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</si>
  <si>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</si>
  <si>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</si>
  <si>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</si>
  <si>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</si>
  <si>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</si>
  <si>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</si>
  <si>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</si>
  <si>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</si>
  <si>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</si>
  <si>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</si>
  <si>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</si>
  <si>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</si>
  <si>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</si>
  <si>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</si>
  <si>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</si>
  <si>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</si>
  <si>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</si>
  <si>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</si>
  <si>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</si>
  <si>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</si>
  <si>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</si>
  <si>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</si>
  <si>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</si>
  <si>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</si>
  <si>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</si>
  <si>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</si>
  <si>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</si>
  <si>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</si>
  <si>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</si>
  <si>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</si>
  <si>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</si>
  <si>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</si>
  <si>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</si>
  <si>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</si>
  <si>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</si>
  <si>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</si>
  <si>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</si>
  <si>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</si>
  <si>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</si>
  <si>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</si>
  <si>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</si>
  <si>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</si>
  <si>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</si>
  <si>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</si>
  <si>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</si>
  <si>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</si>
  <si>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</si>
  <si>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</si>
  <si>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</si>
  <si>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</si>
  <si>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</si>
  <si>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</si>
  <si>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</si>
  <si>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</si>
  <si>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</si>
  <si>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</si>
  <si>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</si>
  <si>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</si>
  <si>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</si>
  <si>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</si>
  <si>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</si>
  <si>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</si>
  <si>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</si>
  <si>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</si>
  <si>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</si>
  <si>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</si>
  <si>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</si>
  <si>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</si>
  <si>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</si>
  <si>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</si>
  <si>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</si>
  <si>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</si>
  <si>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</si>
  <si>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</si>
  <si>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</si>
  <si>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</si>
  <si>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</si>
  <si>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</si>
  <si>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</si>
  <si>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</si>
  <si>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</si>
  <si>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</si>
  <si>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</si>
  <si>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</si>
  <si>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</si>
  <si>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</si>
  <si>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</si>
  <si>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</si>
  <si>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</si>
  <si>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</si>
  <si>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</si>
  <si>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</si>
  <si>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</si>
  <si>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</si>
  <si>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</si>
  <si>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</si>
  <si>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</si>
  <si>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</si>
  <si>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</si>
  <si>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</si>
  <si>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</si>
  <si>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</si>
  <si>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</si>
  <si>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</si>
  <si>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</si>
  <si>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</si>
  <si>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</si>
  <si>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</si>
  <si>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</si>
  <si>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</si>
  <si>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</si>
  <si>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</si>
  <si>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</si>
  <si>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</si>
  <si>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</si>
  <si>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</si>
  <si>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</si>
  <si>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</si>
  <si>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</si>
  <si>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</si>
  <si>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</si>
  <si>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</si>
  <si>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</si>
  <si>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</si>
  <si>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</si>
  <si>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</si>
  <si>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</si>
  <si>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</si>
  <si>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</si>
  <si>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</si>
  <si>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</si>
  <si>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</si>
  <si>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</si>
  <si>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</si>
  <si>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</si>
  <si>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</si>
  <si>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</si>
  <si>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</si>
  <si>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</si>
  <si>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</si>
  <si>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</si>
  <si>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</si>
  <si>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</si>
  <si>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</si>
  <si>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</si>
  <si>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</si>
  <si>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</si>
  <si>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</si>
  <si>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</si>
  <si>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</si>
  <si>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</si>
  <si>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</si>
  <si>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</si>
  <si>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</si>
  <si>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</si>
  <si>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</si>
  <si>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</si>
  <si>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</si>
  <si>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</si>
  <si>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</si>
  <si>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</si>
  <si>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</si>
  <si>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</si>
  <si>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</si>
  <si>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</si>
  <si>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</si>
  <si>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</si>
  <si>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</si>
  <si>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</si>
  <si>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</si>
  <si>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</si>
  <si>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</si>
  <si>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</si>
  <si>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</si>
  <si>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</si>
  <si>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</si>
  <si>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</si>
  <si>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</si>
  <si>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</si>
  <si>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</si>
  <si>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</si>
  <si>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</si>
  <si>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</si>
  <si>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</si>
  <si>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</si>
  <si>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</si>
  <si>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</si>
  <si>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</si>
  <si>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</si>
  <si>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</si>
  <si>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</si>
  <si>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</si>
  <si>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</si>
  <si>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</si>
  <si>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</si>
  <si>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</si>
  <si>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</si>
  <si>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</si>
  <si>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</si>
  <si>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</si>
  <si>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</si>
  <si>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</si>
  <si>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</si>
  <si>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</si>
  <si>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</si>
  <si>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</si>
  <si>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</si>
  <si>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</si>
  <si>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</si>
  <si>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</si>
  <si>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</si>
  <si>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</si>
  <si>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</si>
  <si>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</si>
  <si>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</si>
  <si>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</si>
  <si>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</si>
  <si>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</si>
  <si>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</si>
  <si>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</si>
  <si>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</si>
  <si>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</si>
  <si>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</si>
  <si>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</si>
  <si>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</si>
  <si>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</si>
  <si>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</si>
  <si>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</si>
  <si>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</si>
  <si>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</si>
  <si>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</si>
  <si>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</si>
  <si>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</si>
  <si>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</si>
  <si>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</si>
  <si>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</si>
  <si>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</si>
  <si>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</si>
  <si>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</si>
  <si>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</si>
  <si>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</si>
  <si>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</si>
  <si>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</si>
  <si>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</si>
  <si>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</si>
  <si>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</si>
  <si>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</si>
  <si>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</si>
  <si>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</si>
  <si>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</si>
  <si>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</si>
  <si>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</si>
  <si>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</si>
  <si>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</si>
  <si>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</si>
  <si>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</si>
  <si>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</si>
  <si>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</si>
  <si>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</si>
  <si>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</si>
  <si>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</si>
  <si>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</si>
  <si>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</si>
  <si>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</si>
  <si>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</si>
  <si>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</si>
  <si>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</si>
  <si>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</si>
  <si>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</si>
  <si>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</si>
  <si>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</si>
  <si>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</si>
  <si>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</si>
  <si>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</si>
  <si>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</si>
  <si>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</si>
  <si>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</si>
  <si>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</si>
  <si>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</si>
  <si>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</si>
  <si>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</si>
  <si>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</si>
  <si>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</si>
  <si>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</si>
  <si>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</si>
  <si>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</si>
  <si>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</si>
  <si>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</si>
  <si>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</si>
  <si>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</si>
  <si>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</si>
  <si>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</si>
  <si>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</si>
  <si>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</si>
  <si>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</si>
  <si>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</si>
  <si>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</si>
  <si>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</si>
  <si>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</si>
  <si>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</si>
  <si>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</si>
  <si>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</si>
  <si>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</si>
  <si>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</si>
  <si>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</si>
  <si>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</si>
  <si>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</si>
  <si>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</si>
  <si>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</si>
  <si>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</si>
  <si>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</si>
  <si>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</si>
  <si>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</si>
  <si>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</si>
  <si>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</si>
  <si>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</si>
  <si>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</si>
  <si>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</si>
  <si>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</si>
  <si>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</si>
  <si>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</si>
  <si>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</si>
  <si>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</si>
  <si>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</si>
  <si>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</si>
  <si>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</si>
  <si>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</si>
  <si>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</si>
  <si>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</si>
  <si>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</si>
  <si>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</si>
  <si>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</si>
  <si>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</si>
  <si>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</si>
  <si>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</si>
  <si>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</si>
  <si>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</si>
  <si>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</si>
  <si>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</si>
  <si>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</si>
  <si>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</si>
  <si>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</si>
  <si>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</si>
  <si>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</si>
  <si>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</si>
  <si>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</si>
  <si>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</si>
  <si>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</si>
  <si>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</si>
  <si>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</si>
  <si>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</si>
  <si>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</si>
  <si>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</si>
  <si>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</si>
  <si>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</si>
  <si>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</si>
  <si>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</si>
  <si>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</si>
  <si>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</si>
  <si>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</si>
  <si>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</si>
  <si>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</si>
  <si>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</si>
  <si>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</si>
  <si>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</si>
  <si>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</si>
  <si>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</si>
  <si>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</si>
  <si>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</si>
  <si>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</si>
  <si>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</si>
  <si>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</si>
  <si>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</si>
  <si>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</si>
  <si>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</si>
  <si>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</si>
  <si>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</si>
  <si>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</si>
  <si>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</si>
  <si>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</si>
  <si>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</si>
  <si>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</si>
  <si>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</si>
  <si>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</si>
  <si>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</si>
  <si>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</si>
  <si>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</si>
  <si>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</si>
  <si>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</si>
  <si>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</si>
  <si>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</si>
  <si>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</si>
  <si>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</si>
  <si>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</si>
  <si>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</si>
  <si>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</si>
  <si>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</si>
  <si>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</si>
  <si>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</si>
  <si>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</si>
  <si>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</si>
  <si>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</si>
  <si>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</si>
  <si>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</si>
  <si>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</si>
  <si>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</si>
  <si>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</si>
  <si>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</si>
  <si>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</si>
  <si>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</si>
  <si>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</si>
  <si>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</si>
  <si>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</si>
  <si>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</si>
  <si>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</si>
  <si>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</si>
  <si>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</si>
  <si>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</si>
  <si>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</si>
  <si>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</si>
  <si>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</si>
  <si>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</si>
  <si>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</si>
  <si>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</si>
  <si>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</si>
  <si>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</si>
  <si>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</si>
  <si>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</si>
  <si>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</si>
  <si>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</si>
  <si>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</si>
  <si>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</si>
  <si>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</si>
  <si>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</si>
  <si>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</si>
  <si>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</si>
  <si>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</si>
  <si>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</si>
  <si>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</si>
  <si>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</si>
  <si>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</si>
  <si>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</si>
  <si>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</si>
  <si>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</si>
  <si>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</si>
  <si>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</si>
  <si>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</si>
  <si>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</si>
  <si>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</si>
  <si>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</si>
  <si>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</si>
  <si>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</si>
  <si>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</si>
  <si>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</si>
  <si>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</si>
  <si>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</si>
  <si>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</si>
  <si>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</si>
  <si>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</si>
  <si>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</si>
  <si>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</si>
  <si>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</si>
  <si>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</si>
  <si>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</si>
  <si>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</si>
  <si>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</si>
  <si>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</si>
  <si>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</si>
  <si>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</si>
  <si>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</si>
  <si>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</si>
  <si>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</si>
  <si>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</si>
  <si>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</si>
  <si>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</si>
  <si>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</si>
  <si>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</si>
  <si>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</si>
  <si>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</si>
  <si>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</si>
  <si>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</si>
  <si>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</si>
  <si>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</si>
  <si>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</si>
  <si>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</si>
  <si>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</si>
  <si>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</si>
  <si>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</si>
  <si>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</si>
  <si>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</si>
  <si>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</si>
  <si>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</si>
  <si>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</si>
  <si>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</si>
  <si>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</si>
  <si>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</si>
  <si>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</si>
  <si>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</si>
  <si>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</si>
  <si>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</si>
  <si>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</si>
  <si>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</si>
  <si>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</si>
  <si>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</si>
  <si>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</si>
  <si>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</si>
  <si>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</si>
  <si>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</si>
  <si>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</si>
  <si>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</si>
  <si>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</si>
  <si>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</si>
  <si>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</si>
  <si>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</si>
  <si>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</si>
  <si>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</si>
  <si>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</si>
  <si>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</si>
  <si>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</si>
  <si>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</si>
  <si>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</si>
  <si>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</si>
  <si>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</si>
  <si>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</si>
  <si>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</si>
  <si>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</si>
  <si>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</si>
  <si>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</si>
  <si>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</si>
  <si>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</si>
  <si>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</si>
  <si>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</si>
  <si>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</si>
  <si>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</si>
  <si>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</si>
  <si>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</si>
  <si>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</si>
  <si>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</si>
  <si>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</si>
  <si>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</si>
  <si>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</si>
  <si>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</si>
  <si>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</si>
  <si>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</si>
  <si>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</si>
  <si>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</si>
  <si>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</si>
  <si>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</si>
  <si>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</si>
  <si>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</si>
  <si>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</si>
  <si>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</si>
  <si>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</si>
  <si>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</si>
  <si>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</si>
  <si>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</si>
  <si>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</si>
  <si>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</si>
  <si>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</si>
  <si>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</si>
  <si>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</si>
  <si>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</si>
  <si>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</si>
  <si>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</si>
  <si>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</si>
  <si>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</si>
  <si>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</si>
  <si>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</si>
  <si>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</si>
  <si>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</si>
  <si>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</si>
  <si>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</si>
  <si>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</si>
  <si>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</si>
  <si>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</si>
  <si>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</si>
  <si>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</si>
  <si>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</si>
  <si>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</si>
  <si>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</si>
  <si>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</si>
  <si>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</si>
  <si>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</si>
  <si>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</si>
  <si>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</si>
  <si>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</si>
  <si>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</si>
  <si>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</si>
  <si>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</si>
  <si>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</si>
  <si>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</si>
  <si>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</si>
  <si>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</si>
  <si>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</si>
  <si>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</si>
  <si>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</si>
  <si>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</si>
  <si>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</si>
  <si>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</si>
  <si>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</si>
  <si>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</si>
  <si>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</si>
  <si>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</si>
  <si>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</si>
  <si>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</si>
  <si>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</si>
  <si>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</si>
  <si>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</si>
  <si>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</si>
  <si>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</si>
  <si>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</si>
  <si>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</si>
  <si>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</si>
  <si>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</si>
  <si>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</si>
  <si>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</si>
  <si>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</si>
  <si>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</si>
  <si>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</si>
  <si>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</si>
  <si>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</si>
  <si>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</si>
  <si>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</si>
  <si>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</si>
  <si>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</si>
  <si>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</si>
  <si>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</si>
  <si>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</si>
  <si>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</si>
  <si>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</si>
  <si>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</si>
  <si>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</si>
  <si>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</si>
  <si>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</si>
  <si>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</si>
  <si>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</si>
  <si>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</si>
  <si>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</si>
  <si>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</si>
  <si>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</si>
  <si>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</si>
  <si>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</si>
  <si>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</si>
  <si>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</si>
  <si>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</si>
  <si>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</si>
  <si>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</si>
  <si>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</si>
  <si>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</si>
  <si>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</si>
  <si>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</si>
  <si>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</si>
  <si>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</si>
  <si>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</si>
  <si>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</si>
  <si>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</si>
  <si>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</si>
  <si>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</si>
  <si>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</si>
  <si>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</si>
  <si>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</si>
  <si>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</si>
  <si>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</si>
  <si>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</si>
  <si>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</si>
  <si>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</si>
  <si>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</si>
  <si>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</si>
  <si>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</si>
  <si>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</si>
  <si>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</si>
  <si>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</si>
  <si>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</si>
  <si>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</si>
  <si>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</si>
  <si>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</si>
  <si>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</si>
  <si>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</si>
  <si>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</si>
  <si>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</si>
  <si>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</si>
  <si>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</si>
  <si>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</si>
  <si>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</si>
  <si>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</si>
  <si>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</si>
  <si>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</si>
  <si>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</si>
  <si>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</si>
  <si>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</si>
  <si>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</si>
  <si>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</si>
  <si>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</si>
  <si>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</si>
  <si>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</si>
  <si>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</si>
  <si>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</si>
  <si>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</si>
  <si>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</si>
  <si>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</si>
  <si>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</si>
  <si>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</si>
  <si>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</si>
  <si>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</si>
  <si>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</si>
  <si>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</si>
  <si>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</si>
  <si>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</si>
  <si>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</si>
  <si>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</si>
  <si>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</si>
  <si>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</si>
  <si>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</si>
  <si>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</si>
  <si>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</si>
  <si>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</si>
  <si>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</si>
  <si>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</si>
  <si>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</si>
  <si>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</si>
  <si>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</si>
  <si>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</si>
  <si>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</si>
  <si>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</si>
  <si>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</si>
  <si>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</si>
  <si>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</si>
  <si>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</si>
  <si>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</si>
  <si>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</si>
  <si>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</si>
  <si>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</si>
  <si>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</si>
  <si>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</si>
  <si>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</si>
  <si>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</si>
  <si>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</si>
  <si>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</si>
  <si>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</si>
  <si>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</si>
  <si>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</si>
  <si>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</si>
  <si>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</si>
  <si>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</si>
  <si>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</si>
  <si>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</si>
  <si>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</si>
  <si>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</si>
  <si>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</si>
  <si>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</si>
  <si>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</si>
  <si>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</si>
  <si>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</si>
  <si>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</si>
  <si>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</si>
  <si>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</si>
  <si>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</si>
  <si>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</si>
  <si>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</si>
  <si>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</si>
  <si>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</si>
  <si>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</si>
  <si>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</si>
  <si>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</si>
  <si>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</si>
  <si>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</si>
  <si>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</si>
  <si>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</si>
  <si>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</si>
  <si>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</si>
  <si>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</si>
  <si>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</si>
  <si>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</si>
  <si>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</si>
  <si>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</si>
  <si>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</si>
  <si>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</si>
  <si>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</si>
  <si>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</si>
  <si>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</si>
  <si>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</si>
  <si>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</si>
  <si>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</si>
  <si>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</si>
  <si>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</si>
  <si>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</si>
  <si>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</si>
  <si>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</si>
  <si>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</si>
  <si>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</si>
  <si>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</si>
  <si>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</si>
  <si>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</si>
  <si>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</si>
  <si>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</si>
  <si>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</si>
  <si>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</si>
  <si>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</si>
  <si>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</si>
  <si>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</si>
  <si>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</si>
  <si>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</si>
  <si>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</si>
  <si>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</si>
  <si>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</si>
  <si>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</si>
  <si>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</si>
  <si>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</si>
  <si>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</si>
  <si>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</si>
  <si>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</si>
  <si>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</si>
  <si>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</si>
  <si>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</si>
  <si>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</si>
  <si>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</si>
  <si>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</si>
  <si>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</si>
  <si>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</si>
  <si>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</si>
  <si>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</si>
  <si>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</si>
  <si>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</si>
  <si>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</si>
  <si>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</si>
  <si>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</si>
  <si>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</si>
  <si>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</si>
  <si>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</si>
  <si>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</si>
  <si>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</si>
  <si>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</si>
  <si>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</si>
  <si>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</si>
  <si>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</si>
  <si>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</si>
  <si>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</si>
  <si>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</si>
  <si>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</si>
  <si>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</si>
  <si>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</si>
  <si>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</si>
  <si>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</si>
  <si>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</si>
  <si>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</si>
  <si>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</si>
  <si>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</si>
  <si>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</si>
  <si>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</si>
  <si>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</si>
  <si>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</si>
  <si>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</si>
  <si>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</si>
  <si>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</si>
  <si>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</si>
  <si>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</si>
  <si>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</si>
  <si>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</si>
  <si>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</si>
  <si>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</si>
  <si>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</si>
  <si>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</si>
  <si>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</si>
  <si>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</si>
  <si>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</si>
  <si>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</si>
  <si>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</si>
  <si>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</si>
  <si>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</si>
  <si>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</si>
  <si>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</si>
  <si>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</si>
  <si>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</si>
  <si>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</si>
  <si>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</si>
  <si>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</si>
  <si>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</si>
  <si>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</si>
  <si>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</si>
  <si>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</si>
  <si>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</si>
  <si>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</si>
  <si>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</si>
  <si>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</si>
  <si>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</si>
  <si>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</si>
  <si>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</si>
  <si>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</si>
  <si>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</si>
  <si>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</si>
  <si>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</si>
  <si>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</si>
  <si>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</si>
  <si>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</si>
  <si>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</si>
  <si>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</si>
  <si>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</si>
  <si>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</si>
  <si>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</si>
  <si>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</si>
  <si>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</si>
  <si>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</si>
  <si>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</si>
  <si>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</si>
  <si>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</si>
  <si>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</si>
  <si>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</si>
  <si>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</si>
  <si>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</si>
  <si>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</si>
  <si>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</si>
  <si>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</si>
  <si>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</si>
  <si>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</si>
  <si>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</si>
  <si>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</si>
  <si>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</si>
  <si>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</si>
  <si>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</si>
  <si>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</si>
  <si>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</si>
  <si>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</si>
  <si>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</si>
  <si>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</si>
  <si>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</si>
  <si>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</si>
  <si>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</si>
  <si>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</si>
  <si>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</si>
  <si>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</si>
  <si>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</si>
  <si>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</si>
  <si>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</si>
  <si>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</si>
  <si>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</si>
  <si>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</si>
  <si>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</si>
  <si>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</si>
  <si>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</si>
  <si>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</si>
  <si>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</si>
  <si>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</si>
  <si>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</si>
  <si>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</si>
  <si>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</si>
  <si>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</si>
  <si>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</si>
  <si>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</si>
  <si>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</si>
  <si>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</si>
  <si>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</si>
  <si>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</si>
  <si>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</si>
  <si>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</si>
  <si>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</si>
  <si>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</si>
  <si>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</si>
  <si>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</si>
  <si>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</si>
  <si>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</si>
  <si>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</si>
  <si>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</si>
  <si>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</si>
  <si>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</si>
  <si>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</si>
  <si>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</si>
  <si>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</si>
  <si>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</si>
  <si>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</si>
  <si>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</si>
  <si>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</si>
  <si>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</si>
  <si>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</si>
  <si>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</si>
  <si>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</si>
  <si>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</si>
  <si>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</si>
  <si>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</si>
  <si>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</si>
  <si>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</si>
  <si>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</si>
  <si>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</si>
  <si>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</si>
  <si>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</si>
  <si>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</si>
  <si>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</si>
  <si>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</si>
  <si>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</si>
  <si>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</si>
  <si>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</si>
  <si>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</si>
  <si>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</si>
  <si>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</si>
  <si>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</si>
  <si>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</si>
  <si>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</si>
  <si>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</si>
  <si>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</si>
  <si>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</si>
  <si>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</si>
  <si>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</si>
  <si>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</si>
  <si>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</si>
  <si>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</si>
  <si>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</si>
  <si>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</si>
  <si>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</si>
  <si>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</si>
  <si>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</si>
  <si>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</si>
  <si>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</si>
  <si>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</si>
  <si>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</si>
  <si>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</si>
  <si>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</si>
  <si>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</si>
  <si>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</si>
  <si>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</si>
  <si>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</si>
  <si>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</si>
  <si>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</si>
  <si>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</si>
  <si>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</si>
  <si>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</si>
  <si>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</si>
  <si>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</si>
  <si>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</si>
  <si>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</si>
  <si>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</si>
  <si>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</si>
  <si>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</si>
  <si>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</si>
  <si>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</si>
  <si>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</si>
  <si>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</si>
  <si>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</si>
  <si>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</si>
  <si>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</si>
  <si>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</si>
  <si>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</si>
  <si>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</si>
  <si>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</si>
  <si>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</si>
  <si>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</si>
  <si>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</si>
  <si>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</si>
  <si>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</si>
  <si>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</si>
  <si>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</si>
  <si>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</si>
  <si>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</si>
  <si>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</si>
  <si>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</si>
  <si>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</si>
  <si>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</si>
  <si>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</si>
  <si>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</si>
  <si>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</si>
  <si>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</si>
  <si>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</si>
  <si>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</si>
  <si>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</si>
  <si>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</si>
  <si>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</si>
  <si>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</si>
  <si>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</si>
  <si>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</si>
  <si>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</si>
  <si>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</si>
  <si>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</si>
  <si>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</si>
  <si>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</si>
  <si>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</si>
  <si>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</si>
  <si>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</si>
  <si>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</si>
  <si>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</si>
  <si>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</si>
  <si>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</si>
  <si>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</si>
  <si>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</si>
  <si>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</si>
  <si>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</si>
  <si>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</si>
  <si>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</si>
  <si>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</si>
  <si>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</si>
  <si>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</si>
  <si>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</si>
  <si>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</si>
  <si>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</si>
  <si>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</si>
  <si>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</si>
  <si>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</si>
  <si>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</si>
  <si>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</si>
  <si>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</si>
  <si>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</si>
  <si>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</si>
  <si>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</si>
  <si>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</si>
  <si>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</si>
  <si>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</si>
  <si>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</si>
  <si>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</si>
  <si>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</si>
  <si>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</si>
  <si>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</si>
  <si>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</si>
  <si>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</si>
  <si>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</si>
  <si>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</si>
  <si>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</si>
  <si>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</si>
  <si>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</si>
  <si>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</si>
  <si>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</si>
  <si>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</si>
  <si>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</si>
  <si>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</si>
  <si>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</si>
  <si>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</si>
  <si>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</si>
  <si>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</si>
  <si>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</si>
  <si>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</si>
  <si>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</si>
  <si>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</si>
  <si>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</si>
  <si>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</si>
  <si>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</si>
  <si>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</si>
  <si>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</si>
  <si>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</si>
  <si>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</si>
  <si>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</si>
  <si>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</si>
  <si>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</si>
  <si>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</si>
  <si>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</si>
  <si>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</si>
  <si>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</si>
  <si>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</si>
  <si>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</si>
  <si>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</si>
  <si>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</si>
  <si>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</si>
  <si>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</si>
  <si>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</si>
  <si>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</si>
  <si>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</si>
  <si>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</si>
  <si>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</si>
  <si>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</si>
  <si>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</si>
  <si>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</si>
  <si>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</si>
  <si>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</si>
  <si>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</si>
  <si>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</si>
  <si>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</si>
  <si>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</si>
  <si>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</si>
  <si>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</si>
  <si>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</si>
  <si>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</si>
  <si>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</si>
  <si>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</si>
  <si>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</si>
  <si>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</si>
  <si>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</si>
  <si>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</si>
  <si>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</si>
  <si>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</si>
  <si>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</si>
  <si>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</si>
  <si>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</si>
  <si>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</si>
  <si>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</si>
  <si>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</si>
  <si>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</si>
  <si>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</si>
  <si>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</si>
  <si>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</si>
  <si>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</si>
  <si>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</si>
  <si>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</si>
  <si>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</si>
  <si>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</si>
  <si>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</si>
  <si>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</si>
  <si>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</si>
  <si>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</si>
  <si>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</si>
  <si>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</si>
  <si>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</si>
  <si>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</si>
  <si>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</si>
  <si>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</si>
  <si>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</si>
  <si>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</si>
  <si>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</si>
  <si>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</si>
  <si>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</si>
  <si>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</si>
  <si>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</si>
  <si>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</si>
  <si>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</si>
  <si>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</si>
  <si>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</si>
  <si>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</si>
  <si>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</si>
  <si>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</si>
  <si>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</si>
  <si>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</si>
  <si>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</si>
  <si>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</si>
  <si>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</si>
  <si>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</si>
  <si>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</si>
  <si>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</si>
  <si>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</si>
  <si>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</si>
  <si>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</si>
  <si>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</si>
  <si>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</si>
  <si>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</si>
  <si>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</si>
  <si>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</si>
  <si>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</si>
  <si>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</si>
  <si>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</si>
  <si>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</si>
  <si>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</si>
  <si>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</si>
  <si>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</si>
  <si>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</si>
  <si>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</si>
  <si>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</si>
  <si>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</si>
  <si>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</si>
  <si>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</si>
  <si>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</si>
  <si>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</si>
  <si>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</si>
  <si>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</si>
  <si>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</si>
  <si>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</si>
  <si>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</si>
  <si>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</si>
  <si>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</si>
  <si>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</si>
  <si>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</si>
  <si>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</si>
  <si>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</si>
  <si>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</si>
  <si>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</si>
  <si>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</si>
  <si>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</si>
  <si>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</si>
  <si>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</si>
  <si>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</si>
  <si>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</si>
  <si>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</si>
  <si>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</si>
  <si>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</si>
  <si>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</si>
  <si>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</si>
  <si>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</si>
  <si>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</si>
  <si>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</si>
  <si>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</si>
  <si>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</si>
  <si>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</si>
  <si>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</si>
  <si>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</si>
  <si>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</si>
  <si>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</si>
  <si>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</si>
  <si>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</si>
  <si>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</si>
  <si>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</si>
  <si>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</si>
  <si>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</si>
  <si>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</si>
  <si>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</si>
  <si>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</si>
  <si>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</si>
  <si>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</si>
  <si>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</si>
  <si>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</si>
  <si>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</si>
  <si>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</si>
  <si>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</si>
  <si>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</si>
  <si>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</si>
  <si>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</si>
  <si>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</si>
  <si>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</si>
  <si>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</si>
  <si>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</si>
  <si>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</si>
  <si>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</si>
  <si>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</si>
  <si>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</si>
  <si>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</si>
  <si>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</si>
  <si>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</si>
  <si>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</si>
  <si>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</si>
  <si>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</si>
  <si>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</si>
  <si>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</si>
  <si>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</si>
  <si>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</si>
  <si>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</si>
  <si>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</si>
  <si>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</si>
  <si>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</si>
  <si>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</si>
  <si>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</si>
  <si>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</si>
  <si>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</si>
  <si>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</si>
  <si>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</si>
  <si>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</si>
  <si>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</si>
  <si>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</si>
  <si>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</si>
  <si>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</si>
  <si>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</si>
  <si>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</si>
  <si>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</si>
  <si>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</si>
  <si>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</si>
  <si>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</si>
  <si>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</si>
  <si>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</si>
  <si>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</si>
  <si>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</si>
  <si>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</si>
  <si>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</si>
  <si>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</si>
  <si>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</si>
  <si>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</si>
  <si>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</si>
  <si>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</si>
  <si>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</si>
  <si>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</si>
  <si>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</si>
  <si>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</si>
  <si>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</si>
  <si>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</si>
  <si>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</si>
  <si>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</si>
  <si>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</si>
  <si>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</si>
  <si>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</si>
  <si>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</si>
  <si>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</si>
  <si>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</si>
  <si>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</si>
  <si>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</si>
  <si>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</si>
  <si>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</si>
  <si>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</si>
  <si>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</si>
  <si>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</si>
  <si>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</si>
  <si>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</si>
  <si>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</si>
  <si>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</si>
  <si>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</si>
  <si>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</si>
  <si>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</si>
  <si>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</si>
  <si>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</si>
  <si>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</si>
  <si>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</si>
  <si>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</si>
  <si>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</si>
  <si>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</si>
  <si>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</si>
  <si>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</si>
  <si>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</si>
  <si>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</si>
  <si>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</si>
  <si>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</si>
  <si>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</si>
  <si>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</si>
  <si>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</si>
  <si>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</si>
  <si>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</si>
  <si>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</si>
  <si>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</si>
  <si>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</si>
  <si>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</si>
  <si>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</si>
  <si>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</si>
  <si>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</si>
  <si>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</si>
  <si>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</si>
  <si>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</si>
  <si>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</si>
  <si>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</si>
  <si>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</si>
  <si>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</si>
  <si>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</si>
  <si>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</si>
  <si>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</si>
  <si>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</si>
  <si>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</si>
  <si>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</si>
  <si>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</si>
  <si>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</si>
  <si>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</si>
  <si>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</si>
  <si>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</si>
  <si>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</si>
  <si>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</si>
  <si>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</si>
  <si>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</si>
  <si>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</si>
  <si>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</si>
  <si>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</si>
  <si>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</si>
  <si>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</si>
  <si>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</si>
  <si>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</si>
  <si>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</si>
  <si>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</si>
  <si>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</si>
  <si>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</si>
  <si>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</si>
  <si>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</si>
  <si>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</si>
  <si>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</si>
  <si>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</si>
  <si>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</si>
  <si>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</si>
  <si>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</si>
  <si>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</si>
  <si>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</si>
  <si>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</si>
  <si>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</si>
  <si>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</si>
  <si>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</si>
  <si>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</si>
  <si>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</si>
  <si>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</si>
  <si>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</si>
  <si>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</si>
  <si>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</si>
  <si>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</si>
  <si>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</si>
  <si>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</si>
  <si>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</si>
  <si>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</si>
  <si>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</si>
  <si>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</si>
  <si>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</si>
  <si>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</si>
  <si>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</si>
  <si>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</si>
  <si>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</si>
  <si>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</si>
  <si>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</si>
  <si>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</si>
  <si>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</si>
  <si>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</si>
  <si>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</si>
  <si>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</si>
  <si>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</si>
  <si>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</si>
  <si>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</si>
  <si>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</si>
  <si>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</si>
  <si>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</si>
  <si>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</si>
  <si>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</si>
  <si>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</si>
  <si>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</si>
  <si>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</si>
  <si>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</si>
  <si>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</si>
  <si>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</si>
  <si>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</si>
  <si>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</si>
  <si>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</si>
  <si>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</si>
  <si>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</si>
  <si>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</si>
  <si>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</si>
  <si>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</si>
  <si>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</si>
  <si>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</si>
  <si>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</si>
  <si>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</si>
  <si>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</si>
  <si>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</si>
  <si>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</si>
  <si>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</si>
  <si>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</si>
  <si>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</si>
  <si>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</si>
  <si>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</si>
  <si>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</si>
  <si>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</si>
  <si>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</si>
  <si>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</si>
  <si>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</si>
  <si>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</si>
  <si>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</si>
  <si>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</si>
  <si>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</si>
  <si>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</si>
  <si>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</si>
  <si>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</si>
  <si>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</si>
  <si>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</si>
  <si>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</si>
  <si>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</si>
  <si>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</si>
  <si>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</si>
  <si>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</si>
  <si>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</si>
  <si>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</si>
  <si>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</si>
  <si>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</si>
  <si>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</si>
  <si>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</si>
  <si>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</si>
  <si>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</si>
  <si>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</si>
  <si>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</si>
  <si>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</si>
  <si>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</si>
  <si>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</si>
  <si>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</si>
  <si>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</si>
  <si>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</si>
  <si>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</si>
  <si>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</si>
  <si>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</si>
  <si>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</si>
  <si>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</si>
  <si>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</si>
  <si>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</si>
  <si>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</si>
  <si>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</si>
  <si>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</si>
  <si>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</si>
  <si>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</si>
  <si>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</si>
  <si>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</si>
  <si>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</si>
  <si>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</si>
  <si>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</si>
  <si>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</si>
  <si>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</si>
  <si>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</si>
  <si>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</si>
  <si>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</si>
  <si>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</si>
  <si>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</si>
  <si>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</si>
  <si>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</si>
  <si>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</si>
  <si>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</si>
  <si>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</si>
  <si>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</si>
  <si>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</si>
  <si>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</si>
  <si>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</si>
  <si>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</si>
  <si>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</si>
  <si>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</si>
  <si>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</si>
  <si>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</si>
  <si>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</si>
  <si>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</si>
  <si>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</si>
  <si>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</si>
  <si>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</si>
  <si>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</si>
  <si>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</si>
  <si>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</si>
  <si>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</si>
  <si>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</si>
  <si>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</si>
  <si>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</si>
  <si>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</si>
  <si>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</si>
  <si>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</si>
  <si>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</si>
  <si>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</si>
  <si>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</si>
  <si>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</si>
  <si>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</si>
  <si>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</si>
  <si>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</si>
  <si>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</si>
  <si>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</si>
  <si>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</si>
  <si>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</si>
  <si>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</si>
  <si>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</si>
  <si>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</si>
  <si>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</si>
  <si>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</si>
  <si>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</si>
  <si>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</si>
  <si>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</si>
  <si>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</si>
  <si>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</si>
  <si>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</si>
  <si>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</si>
  <si>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</si>
  <si>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</si>
  <si>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</si>
  <si>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</si>
  <si>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</si>
  <si>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</si>
  <si>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</si>
  <si>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</si>
  <si>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</si>
  <si>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</si>
  <si>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</si>
  <si>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</si>
  <si>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</si>
  <si>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</si>
  <si>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</si>
  <si>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</si>
  <si>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</si>
  <si>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</si>
  <si>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</si>
  <si>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</si>
  <si>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</si>
  <si>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</si>
  <si>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</si>
  <si>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</si>
  <si>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</si>
  <si>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</si>
  <si>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</si>
  <si>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</si>
  <si>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</si>
  <si>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</si>
  <si>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</si>
  <si>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</si>
  <si>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</si>
  <si>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</si>
  <si>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</si>
  <si>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</si>
  <si>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</si>
  <si>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</si>
  <si>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</si>
  <si>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</si>
  <si>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</si>
  <si>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</si>
  <si>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</si>
  <si>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</si>
  <si>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</si>
  <si>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</si>
  <si>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</si>
  <si>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</si>
  <si>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</si>
  <si>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</si>
  <si>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</si>
  <si>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</si>
  <si>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</si>
  <si>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</si>
  <si>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</si>
  <si>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</si>
  <si>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</si>
  <si>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</si>
  <si>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</si>
  <si>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</si>
  <si>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</si>
  <si>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</si>
  <si>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</si>
  <si>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</si>
  <si>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</si>
  <si>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</si>
  <si>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</si>
  <si>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</si>
  <si>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</si>
  <si>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</si>
  <si>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</si>
  <si>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</si>
  <si>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</si>
  <si>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</si>
  <si>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</si>
  <si>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</si>
  <si>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</si>
  <si>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</si>
  <si>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</si>
  <si>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</si>
  <si>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</si>
  <si>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</si>
  <si>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</si>
  <si>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</si>
  <si>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</si>
  <si>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</si>
  <si>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</si>
  <si>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</si>
  <si>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</si>
  <si>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</si>
  <si>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</si>
  <si>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</si>
  <si>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</si>
  <si>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</si>
  <si>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</si>
  <si>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</si>
  <si>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</si>
  <si>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</si>
  <si>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</si>
  <si>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</si>
  <si>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</si>
  <si>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</si>
  <si>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</si>
  <si>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</si>
  <si>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</si>
  <si>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</si>
  <si>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</si>
  <si>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</si>
  <si>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</si>
  <si>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</si>
  <si>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</si>
  <si>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</si>
  <si>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</si>
  <si>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</si>
  <si>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</si>
  <si>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</si>
  <si>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</si>
  <si>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</si>
  <si>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</si>
  <si>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</si>
  <si>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</si>
  <si>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</si>
  <si>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</si>
  <si>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</si>
  <si>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</si>
  <si>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</si>
  <si>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</si>
  <si>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</si>
  <si>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</si>
  <si>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</si>
  <si>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</si>
  <si>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</si>
  <si>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</si>
  <si>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</si>
  <si>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</si>
  <si>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</si>
  <si>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</si>
  <si>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</si>
  <si>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</si>
  <si>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</si>
  <si>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</si>
  <si>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</si>
  <si>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</si>
  <si>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</si>
  <si>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</si>
  <si>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</si>
  <si>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</si>
  <si>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</si>
  <si>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</si>
  <si>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</si>
  <si>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</si>
  <si>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</si>
  <si>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</si>
  <si>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</si>
  <si>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</si>
  <si>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</si>
  <si>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</si>
  <si>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</si>
  <si>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</si>
  <si>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</si>
  <si>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</si>
  <si>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</si>
  <si>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</si>
  <si>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</si>
  <si>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</si>
  <si>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</si>
  <si>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</si>
  <si>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</si>
  <si>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</si>
  <si>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</si>
  <si>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</si>
  <si>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</si>
  <si>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</si>
  <si>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</si>
  <si>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</si>
  <si>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</si>
  <si>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</si>
  <si>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</si>
  <si>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</si>
  <si>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</si>
  <si>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</si>
  <si>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</si>
  <si>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</si>
  <si>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</si>
  <si>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</si>
  <si>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</si>
  <si>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</si>
  <si>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</si>
  <si>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</si>
  <si>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</si>
  <si>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</si>
  <si>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</si>
  <si>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</si>
  <si>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</si>
  <si>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</si>
  <si>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</si>
  <si>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</si>
  <si>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</si>
  <si>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</si>
  <si>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</si>
  <si>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</si>
  <si>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</si>
  <si>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</si>
  <si>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</si>
  <si>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</si>
  <si>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</si>
  <si>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</si>
  <si>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</si>
  <si>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</si>
  <si>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</si>
  <si>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</si>
  <si>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</si>
  <si>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</si>
  <si>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</si>
  <si>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</si>
  <si>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</si>
  <si>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</si>
  <si>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</si>
  <si>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</si>
  <si>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</si>
  <si>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</si>
  <si>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</si>
  <si>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</si>
  <si>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</si>
  <si>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</si>
  <si>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</si>
  <si>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</si>
  <si>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</si>
  <si>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</si>
  <si>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</si>
  <si>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</si>
  <si>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</si>
  <si>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</si>
  <si>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</si>
  <si>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</si>
  <si>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</si>
  <si>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</si>
  <si>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</si>
  <si>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</si>
  <si>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</si>
  <si>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</si>
  <si>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</si>
  <si>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</si>
  <si>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</si>
  <si>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</si>
  <si>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</si>
  <si>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</si>
  <si>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</si>
  <si>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</si>
  <si>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</si>
  <si>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</si>
  <si>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</si>
  <si>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</si>
  <si>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</si>
  <si>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</si>
  <si>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</si>
  <si>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</si>
  <si>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</si>
  <si>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</si>
  <si>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</si>
  <si>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</si>
  <si>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</si>
  <si>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</si>
  <si>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</si>
  <si>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</si>
  <si>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</si>
  <si>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</si>
  <si>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</si>
  <si>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</si>
  <si>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</si>
  <si>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</si>
  <si>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</si>
  <si>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</si>
  <si>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</si>
  <si>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</si>
  <si>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</si>
  <si>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</si>
  <si>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</si>
  <si>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</si>
  <si>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</si>
  <si>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</si>
  <si>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</si>
  <si>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</si>
  <si>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</si>
  <si>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</si>
  <si>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</si>
  <si>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</si>
  <si>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</si>
  <si>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</si>
  <si>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</si>
  <si>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</si>
  <si>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</si>
  <si>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</si>
  <si>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</si>
  <si>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</si>
  <si>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</si>
  <si>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</si>
  <si>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</si>
  <si>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</si>
  <si>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</si>
  <si>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</si>
  <si>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</si>
  <si>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</si>
  <si>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</si>
  <si>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</si>
  <si>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</si>
  <si>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</si>
  <si>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</si>
  <si>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</si>
  <si>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</si>
  <si>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</si>
  <si>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</si>
  <si>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</si>
  <si>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</si>
  <si>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</si>
  <si>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</si>
  <si>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</si>
  <si>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</si>
  <si>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</si>
  <si>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</si>
  <si>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</si>
  <si>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</si>
  <si>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</si>
  <si>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</si>
  <si>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</si>
  <si>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</si>
  <si>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</si>
  <si>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</si>
  <si>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</si>
  <si>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</si>
  <si>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</si>
  <si>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</si>
  <si>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</si>
  <si>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</si>
  <si>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</si>
  <si>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</si>
  <si>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</si>
  <si>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</si>
  <si>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</si>
  <si>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</si>
  <si>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</si>
  <si>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</si>
  <si>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</si>
  <si>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</si>
  <si>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</si>
  <si>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</si>
  <si>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</si>
  <si>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</si>
  <si>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</si>
  <si>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</si>
  <si>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</si>
  <si>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</si>
  <si>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</si>
  <si>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</si>
  <si>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</si>
  <si>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</si>
  <si>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</si>
  <si>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</si>
  <si>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</si>
  <si>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</si>
  <si>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</si>
  <si>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</si>
  <si>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</si>
  <si>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</si>
  <si>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</si>
  <si>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</si>
  <si>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</si>
  <si>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</si>
  <si>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</si>
  <si>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</si>
  <si>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</si>
  <si>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</si>
  <si>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</si>
  <si>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</si>
  <si>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</si>
  <si>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</si>
  <si>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</si>
  <si>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</si>
  <si>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</si>
  <si>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</si>
  <si>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</si>
  <si>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</si>
  <si>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</si>
  <si>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</si>
  <si>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</si>
  <si>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</si>
  <si>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</si>
  <si>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</si>
  <si>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</si>
  <si>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</si>
  <si>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</si>
  <si>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</si>
  <si>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</si>
  <si>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</si>
  <si>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</si>
  <si>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</si>
  <si>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</si>
  <si>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</si>
  <si>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</si>
  <si>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</si>
  <si>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</si>
  <si>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</si>
  <si>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</si>
  <si>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</si>
  <si>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</si>
  <si>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</si>
  <si>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</si>
  <si>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</si>
  <si>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</si>
  <si>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</si>
  <si>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</si>
  <si>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</si>
  <si>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</si>
  <si>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</si>
  <si>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</si>
  <si>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</si>
  <si>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</si>
  <si>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</si>
  <si>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</si>
  <si>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</si>
  <si>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</si>
  <si>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</si>
  <si>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</si>
  <si>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</si>
  <si>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</si>
  <si>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</si>
  <si>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</si>
  <si>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</si>
  <si>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</si>
  <si>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</si>
  <si>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</si>
  <si>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</si>
  <si>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</si>
  <si>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</si>
  <si>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</si>
  <si>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</si>
  <si>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</si>
  <si>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</si>
  <si>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</si>
  <si>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</si>
  <si>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</si>
  <si>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</si>
  <si>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</si>
  <si>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</si>
  <si>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</si>
  <si>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</si>
  <si>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</si>
  <si>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</si>
  <si>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</si>
  <si>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</si>
  <si>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</si>
  <si>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</si>
  <si>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</si>
  <si>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</si>
  <si>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</si>
  <si>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</si>
  <si>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</si>
  <si>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</si>
  <si>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</si>
  <si>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</si>
  <si>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</si>
  <si>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</si>
  <si>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</si>
  <si>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</si>
  <si>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</si>
  <si>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</si>
  <si>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</si>
  <si>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</si>
  <si>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</si>
  <si>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</si>
  <si>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</si>
  <si>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</si>
  <si>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</si>
  <si>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</si>
  <si>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</si>
  <si>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</si>
  <si>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</si>
  <si>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</si>
  <si>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</si>
  <si>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</si>
  <si>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</si>
  <si>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</si>
  <si>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</si>
  <si>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</si>
  <si>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</si>
  <si>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</si>
  <si>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</si>
  <si>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</si>
  <si>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</si>
  <si>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</si>
  <si>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</si>
  <si>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</si>
  <si>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</si>
  <si>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</si>
  <si>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</si>
  <si>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</si>
  <si>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</si>
  <si>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</si>
  <si>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</si>
  <si>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</si>
  <si>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</si>
  <si>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</si>
  <si>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</si>
  <si>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</si>
  <si>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</si>
  <si>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</si>
  <si>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</si>
  <si>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</si>
  <si>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</si>
  <si>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</si>
  <si>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</si>
  <si>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</si>
  <si>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</si>
  <si>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</si>
  <si>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</si>
  <si>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</si>
  <si>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</si>
  <si>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</si>
  <si>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</si>
  <si>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</si>
  <si>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</si>
  <si>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</si>
  <si>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</si>
  <si>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</si>
  <si>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</si>
  <si>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</si>
  <si>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</si>
  <si>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</si>
  <si>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</si>
  <si>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</si>
  <si>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</si>
  <si>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</si>
  <si>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</si>
  <si>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</si>
  <si>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</si>
  <si>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</si>
  <si>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</si>
  <si>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</si>
  <si>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</si>
  <si>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</si>
  <si>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</si>
  <si>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</si>
  <si>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</si>
  <si>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</si>
  <si>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</si>
  <si>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</si>
  <si>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</si>
  <si>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</si>
  <si>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</si>
  <si>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</si>
  <si>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</si>
  <si>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</si>
  <si>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</si>
  <si>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</si>
  <si>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</si>
  <si>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</si>
  <si>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</si>
  <si>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</si>
  <si>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</si>
  <si>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</si>
  <si>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</si>
  <si>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</si>
  <si>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</si>
  <si>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</si>
  <si>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</si>
  <si>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</si>
  <si>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</si>
  <si>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</si>
  <si>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</si>
  <si>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</si>
  <si>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</si>
  <si>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</si>
  <si>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</si>
  <si>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</si>
  <si>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</si>
  <si>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</si>
  <si>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</si>
  <si>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</si>
  <si>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</si>
  <si>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</si>
  <si>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</si>
  <si>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</si>
  <si>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</si>
  <si>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</si>
  <si>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</si>
  <si>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</si>
  <si>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</si>
  <si>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</si>
  <si>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</si>
  <si>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</si>
  <si>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</si>
  <si>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</si>
  <si>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</si>
  <si>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</si>
  <si>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</si>
  <si>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</si>
  <si>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</si>
  <si>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</si>
  <si>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</si>
  <si>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</si>
  <si>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</si>
  <si>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</si>
  <si>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</si>
  <si>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</si>
  <si>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</si>
  <si>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</si>
  <si>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</si>
  <si>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</si>
  <si>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</si>
  <si>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</si>
  <si>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</si>
  <si>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</si>
  <si>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</si>
  <si>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</si>
  <si>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</si>
  <si>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</si>
  <si>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</si>
  <si>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</si>
  <si>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</si>
  <si>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</si>
  <si>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</si>
  <si>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</si>
  <si>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</si>
  <si>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</si>
  <si>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</si>
  <si>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</si>
  <si>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</si>
  <si>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</si>
  <si>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</si>
  <si>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</si>
  <si>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</si>
  <si>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</si>
  <si>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</si>
  <si>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</si>
  <si>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</si>
  <si>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</si>
  <si>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</si>
  <si>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</si>
  <si>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</si>
  <si>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</si>
  <si>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</si>
  <si>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</si>
  <si>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</si>
  <si>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</si>
  <si>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</si>
  <si>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</si>
  <si>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</si>
  <si>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</si>
  <si>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</si>
  <si>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</si>
  <si>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</si>
  <si>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</si>
  <si>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</si>
  <si>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</si>
  <si>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</si>
  <si>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</si>
  <si>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</si>
  <si>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</si>
  <si>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</si>
  <si>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</si>
  <si>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</si>
  <si>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</si>
  <si>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</si>
  <si>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</si>
  <si>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</si>
  <si>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</si>
  <si>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</si>
  <si>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</si>
  <si>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</si>
  <si>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</si>
  <si>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</si>
  <si>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</si>
  <si>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</si>
  <si>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</si>
  <si>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</si>
  <si>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</si>
  <si>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</si>
  <si>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</si>
  <si>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</si>
  <si>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</si>
  <si>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</si>
  <si>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</si>
  <si>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</si>
  <si>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</si>
  <si>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</si>
  <si>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</si>
  <si>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</si>
  <si>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</si>
  <si>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</si>
  <si>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</si>
  <si>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</si>
  <si>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</si>
  <si>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</si>
  <si>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</si>
  <si>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</si>
  <si>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</si>
  <si>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</si>
  <si>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</si>
  <si>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</si>
  <si>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</si>
  <si>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</si>
  <si>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</si>
  <si>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</si>
  <si>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</si>
  <si>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</si>
  <si>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</si>
  <si>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</si>
  <si>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</si>
  <si>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</si>
  <si>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</si>
  <si>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</si>
  <si>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</si>
  <si>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</si>
  <si>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</si>
  <si>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</si>
  <si>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</si>
  <si>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</si>
  <si>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</si>
  <si>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</si>
  <si>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</si>
  <si>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</si>
  <si>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</si>
  <si>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</si>
  <si>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</si>
  <si>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</si>
  <si>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</si>
  <si>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</si>
  <si>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</si>
  <si>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</si>
  <si>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</si>
  <si>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</si>
  <si>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</si>
  <si>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</si>
  <si>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</si>
  <si>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</si>
  <si>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</si>
  <si>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</si>
  <si>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</si>
  <si>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</si>
  <si>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</si>
  <si>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</si>
  <si>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</si>
  <si>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</si>
  <si>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</si>
  <si>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</si>
  <si>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</si>
  <si>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</si>
  <si>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</si>
  <si>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</si>
  <si>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</si>
  <si>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</si>
  <si>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</si>
  <si>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</si>
  <si>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</si>
  <si>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</si>
  <si>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</si>
  <si>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</si>
  <si>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</si>
  <si>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</si>
  <si>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</si>
  <si>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</si>
  <si>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</si>
  <si>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</si>
  <si>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</si>
  <si>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</si>
  <si>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</si>
  <si>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</si>
  <si>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</si>
  <si>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</si>
  <si>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</si>
  <si>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</si>
  <si>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</si>
  <si>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</si>
  <si>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</si>
  <si>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</si>
  <si>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</si>
  <si>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</si>
  <si>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</si>
  <si>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</si>
  <si>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</si>
  <si>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</si>
  <si>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</si>
  <si>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</si>
  <si>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</si>
  <si>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</si>
  <si>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</si>
  <si>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</si>
  <si>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</si>
  <si>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</si>
  <si>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</si>
  <si>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</si>
  <si>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</si>
  <si>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</si>
  <si>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</si>
  <si>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</si>
  <si>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</si>
  <si>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</si>
  <si>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</si>
  <si>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</si>
  <si>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</si>
  <si>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</si>
  <si>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</si>
  <si>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</si>
  <si>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</si>
  <si>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</si>
  <si>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</si>
  <si>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</si>
  <si>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</si>
  <si>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</si>
  <si>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</si>
  <si>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</si>
  <si>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</si>
  <si>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</si>
  <si>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</si>
  <si>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</si>
  <si>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</si>
  <si>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</si>
  <si>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</si>
  <si>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</si>
  <si>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</si>
  <si>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</si>
  <si>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</si>
  <si>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</si>
  <si>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</si>
  <si>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</si>
  <si>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</si>
  <si>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</si>
  <si>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</si>
  <si>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</si>
  <si>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</si>
  <si>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</si>
  <si>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</si>
  <si>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</si>
  <si>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</si>
  <si>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</si>
  <si>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</si>
  <si>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</si>
  <si>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</si>
  <si>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</si>
  <si>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</si>
  <si>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</si>
  <si>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</si>
  <si>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</si>
  <si>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</si>
  <si>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</si>
  <si>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</si>
  <si>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</si>
  <si>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</si>
  <si>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</si>
  <si>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</si>
  <si>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</si>
  <si>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</si>
  <si>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</si>
  <si>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</si>
  <si>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</si>
  <si>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</si>
  <si>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</si>
  <si>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</si>
  <si>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</si>
  <si>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</si>
  <si>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</si>
  <si>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</si>
  <si>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</si>
  <si>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</si>
  <si>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</si>
  <si>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</si>
  <si>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</si>
  <si>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</si>
  <si>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</si>
  <si>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</si>
  <si>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</si>
  <si>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</si>
  <si>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</si>
  <si>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</si>
  <si>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</si>
  <si>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</si>
  <si>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</si>
  <si>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</si>
  <si>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</si>
  <si>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</si>
  <si>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</si>
  <si>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</si>
  <si>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</si>
  <si>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</si>
  <si>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</si>
  <si>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</si>
  <si>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</si>
  <si>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</si>
  <si>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</si>
  <si>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</si>
  <si>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</si>
  <si>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</si>
  <si>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</si>
  <si>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</si>
  <si>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</si>
  <si>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</si>
  <si>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</si>
  <si>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</si>
  <si>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</si>
  <si>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</si>
  <si>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</si>
  <si>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</si>
  <si>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</si>
  <si>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</si>
  <si>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</si>
  <si>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</si>
  <si>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</si>
  <si>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</si>
  <si>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</si>
  <si>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</si>
  <si>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</si>
  <si>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</si>
  <si>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</si>
  <si>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</si>
  <si>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</si>
  <si>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</si>
  <si>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</si>
  <si>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</si>
  <si>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</si>
  <si>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</si>
  <si>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</si>
  <si>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</si>
  <si>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</si>
  <si>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</si>
  <si>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</si>
  <si>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</si>
  <si>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</si>
  <si>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</si>
  <si>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</si>
  <si>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</si>
  <si>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</si>
  <si>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</si>
  <si>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</si>
  <si>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</si>
  <si>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</si>
  <si>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</si>
  <si>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</si>
  <si>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</si>
  <si>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</si>
  <si>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</si>
  <si>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</si>
  <si>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</si>
  <si>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</si>
  <si>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</si>
  <si>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</si>
  <si>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</si>
  <si>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</si>
  <si>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</si>
  <si>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</si>
  <si>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</si>
  <si>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</si>
  <si>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</si>
  <si>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</si>
  <si>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</si>
  <si>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</si>
  <si>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</si>
  <si>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</si>
  <si>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</si>
  <si>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</si>
  <si>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</si>
  <si>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</si>
  <si>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</si>
  <si>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</si>
  <si>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</si>
  <si>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</si>
  <si>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</si>
  <si>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</si>
  <si>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</si>
  <si>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</si>
  <si>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</si>
  <si>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</si>
  <si>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</si>
  <si>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</si>
  <si>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</si>
  <si>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</si>
  <si>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</si>
  <si>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</si>
  <si>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</si>
  <si>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</si>
  <si>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</si>
  <si>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</si>
  <si>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</si>
  <si>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</si>
  <si>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</si>
  <si>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</si>
  <si>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</si>
  <si>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</si>
  <si>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</si>
  <si>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</si>
  <si>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</si>
  <si>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</si>
  <si>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</si>
  <si>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</si>
  <si>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</si>
  <si>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</si>
  <si>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</si>
  <si>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</si>
  <si>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</si>
  <si>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</si>
  <si>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</si>
  <si>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</si>
  <si>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</si>
  <si>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</si>
  <si>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</si>
  <si>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</si>
  <si>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</si>
  <si>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</si>
  <si>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</si>
  <si>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</si>
  <si>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</si>
  <si>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</si>
  <si>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</si>
  <si>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</si>
  <si>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</si>
  <si>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</si>
  <si>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</si>
  <si>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</si>
  <si>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</si>
  <si>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</si>
  <si>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</si>
  <si>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</si>
  <si>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</si>
  <si>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</si>
  <si>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</si>
  <si>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</si>
  <si>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</si>
  <si>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</si>
  <si>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</si>
  <si>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</si>
  <si>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</si>
  <si>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</si>
  <si>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</si>
  <si>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</si>
  <si>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</si>
  <si>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</si>
  <si>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</si>
  <si>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</si>
  <si>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</si>
  <si>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</si>
  <si>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</si>
  <si>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</si>
  <si>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</si>
  <si>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</si>
  <si>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</si>
  <si>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</si>
  <si>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</si>
  <si>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</si>
  <si>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</si>
  <si>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</si>
  <si>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</si>
  <si>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</si>
  <si>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</si>
  <si>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</si>
  <si>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</si>
  <si>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</si>
  <si>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</si>
  <si>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</si>
  <si>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</si>
  <si>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</si>
  <si>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</si>
  <si>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</si>
  <si>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</si>
  <si>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</si>
  <si>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</si>
  <si>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</si>
  <si>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</si>
  <si>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</si>
  <si>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</si>
  <si>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</si>
  <si>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</si>
  <si>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</si>
  <si>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</si>
  <si>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</si>
  <si>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</si>
  <si>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</si>
  <si>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</si>
  <si>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</si>
  <si>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</si>
  <si>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</si>
  <si>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</si>
  <si>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</si>
  <si>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</si>
  <si>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</si>
  <si>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</si>
  <si>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</si>
  <si>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</si>
  <si>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</si>
  <si>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</si>
  <si>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</si>
  <si>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</si>
  <si>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</si>
  <si>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</si>
  <si>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</si>
  <si>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</si>
  <si>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</si>
  <si>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</si>
  <si>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</si>
  <si>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</si>
  <si>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</si>
  <si>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</si>
  <si>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</si>
  <si>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</si>
  <si>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</si>
  <si>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</si>
  <si>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</si>
  <si>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</si>
  <si>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</si>
  <si>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</si>
  <si>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</si>
  <si>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</si>
  <si>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</si>
  <si>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</si>
  <si>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</si>
  <si>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</si>
  <si>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</si>
  <si>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</si>
  <si>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</si>
  <si>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</si>
  <si>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</si>
  <si>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</si>
  <si>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</si>
  <si>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</si>
  <si>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</si>
  <si>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</si>
  <si>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</si>
  <si>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</si>
  <si>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</si>
  <si>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</si>
  <si>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</si>
  <si>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</si>
  <si>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</si>
  <si>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</si>
  <si>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</si>
  <si>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</si>
  <si>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</si>
  <si>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</si>
  <si>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</si>
  <si>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</si>
  <si>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</si>
  <si>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</si>
  <si>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</si>
  <si>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</si>
  <si>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</si>
  <si>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</si>
  <si>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</si>
  <si>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</si>
  <si>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</si>
  <si>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</si>
  <si>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</si>
  <si>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</si>
  <si>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</si>
  <si>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</si>
  <si>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</si>
  <si>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</si>
  <si>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</si>
  <si>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</si>
  <si>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</si>
  <si>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</si>
  <si>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</si>
  <si>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</si>
  <si>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</si>
  <si>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</si>
  <si>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</si>
  <si>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</si>
  <si>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</si>
  <si>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</si>
  <si>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</si>
  <si>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</si>
  <si>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</si>
  <si>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</si>
  <si>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</si>
  <si>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</si>
  <si>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</si>
  <si>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</si>
  <si>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</si>
  <si>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</si>
  <si>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</si>
  <si>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</si>
  <si>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</si>
  <si>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</si>
  <si>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</si>
  <si>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</si>
  <si>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</si>
  <si>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</si>
  <si>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</si>
  <si>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</si>
  <si>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</si>
  <si>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</si>
  <si>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</si>
  <si>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</si>
  <si>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</si>
  <si>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</si>
  <si>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</si>
  <si>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</si>
  <si>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</si>
  <si>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</si>
  <si>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</si>
  <si>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</si>
  <si>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</si>
  <si>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</si>
  <si>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</si>
  <si>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</si>
  <si>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</si>
  <si>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</si>
  <si>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</si>
  <si>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</si>
  <si>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</si>
  <si>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</si>
  <si>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</si>
  <si>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</si>
  <si>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</si>
  <si>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</si>
  <si>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</si>
  <si>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</si>
  <si>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</si>
  <si>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</si>
  <si>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</si>
  <si>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</si>
  <si>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</si>
  <si>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</si>
  <si>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</si>
  <si>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</si>
  <si>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</si>
  <si>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</si>
  <si>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</si>
  <si>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</si>
  <si>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</si>
  <si>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</si>
  <si>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</si>
  <si>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</si>
  <si>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</si>
  <si>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</si>
  <si>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</si>
  <si>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</si>
  <si>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</si>
  <si>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</si>
  <si>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</si>
  <si>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</si>
  <si>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</si>
  <si>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</si>
  <si>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</si>
  <si>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</si>
  <si>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</si>
  <si>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</si>
  <si>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</si>
  <si>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</si>
  <si>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</si>
  <si>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</si>
  <si>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</si>
  <si>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</si>
  <si>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</si>
  <si>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</si>
  <si>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</si>
  <si>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</si>
  <si>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</si>
  <si>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</si>
  <si>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</si>
  <si>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</si>
  <si>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</si>
  <si>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</si>
  <si>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</si>
  <si>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</si>
  <si>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</si>
  <si>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</si>
  <si>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</si>
  <si>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</si>
  <si>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</si>
  <si>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</si>
  <si>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</si>
  <si>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</si>
  <si>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</si>
  <si>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</si>
  <si>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</si>
  <si>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</si>
  <si>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</si>
  <si>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</si>
  <si>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</si>
  <si>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</si>
  <si>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</si>
  <si>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</si>
  <si>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</si>
  <si>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</si>
  <si>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</si>
  <si>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</si>
  <si>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</si>
  <si>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</si>
  <si>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</si>
  <si>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</si>
  <si>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</si>
  <si>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</si>
  <si>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</si>
  <si>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</si>
  <si>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</si>
  <si>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</si>
  <si>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</si>
  <si>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</si>
  <si>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</si>
  <si>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</si>
  <si>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</si>
  <si>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</si>
  <si>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</si>
  <si>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</si>
  <si>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</si>
  <si>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</si>
  <si>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</si>
  <si>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</si>
  <si>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</si>
  <si>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</si>
  <si>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</si>
  <si>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</si>
  <si>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</si>
  <si>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</si>
  <si>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</si>
  <si>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</si>
  <si>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</si>
  <si>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</si>
  <si>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</si>
  <si>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</si>
  <si>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</si>
  <si>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</si>
  <si>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</si>
  <si>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</si>
  <si>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</si>
  <si>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</si>
  <si>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</si>
  <si>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</si>
  <si>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</si>
  <si>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</si>
  <si>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</si>
  <si>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</si>
  <si>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</si>
  <si>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</si>
  <si>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</si>
  <si>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</si>
  <si>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</si>
  <si>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</si>
  <si>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</si>
  <si>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</si>
  <si>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</si>
  <si>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</si>
  <si>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</si>
  <si>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</si>
  <si>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</si>
  <si>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</si>
  <si>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</si>
  <si>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</si>
  <si>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</si>
  <si>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</si>
  <si>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</si>
  <si>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</si>
  <si>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</si>
  <si>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</si>
  <si>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</si>
  <si>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</si>
  <si>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</si>
  <si>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</si>
  <si>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</si>
  <si>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</si>
  <si>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</si>
  <si>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</si>
  <si>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</si>
  <si>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</si>
  <si>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</si>
  <si>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</si>
  <si>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</si>
  <si>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</si>
  <si>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</si>
  <si>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</si>
  <si>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</si>
  <si>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</si>
  <si>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</si>
  <si>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</si>
  <si>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</si>
  <si>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</si>
  <si>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</si>
  <si>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</si>
  <si>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</si>
  <si>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</si>
  <si>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</si>
  <si>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</si>
  <si>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</si>
  <si>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</si>
  <si>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</si>
  <si>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</si>
  <si>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</si>
  <si>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</si>
  <si>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</si>
  <si>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</si>
  <si>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</si>
  <si>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</si>
  <si>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</si>
  <si>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</si>
  <si>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</si>
  <si>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</si>
  <si>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</si>
  <si>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</si>
  <si>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</si>
  <si>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</si>
  <si>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</si>
  <si>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</si>
  <si>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</si>
  <si>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</si>
  <si>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</si>
  <si>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</si>
  <si>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</si>
  <si>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</si>
  <si>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</si>
  <si>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</si>
  <si>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</si>
  <si>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</si>
  <si>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</si>
  <si>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</si>
  <si>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</si>
  <si>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</si>
  <si>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</si>
  <si>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</si>
  <si>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</si>
  <si>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</si>
  <si>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</si>
  <si>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</si>
  <si>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</si>
  <si>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</si>
  <si>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</si>
  <si>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</si>
  <si>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</si>
  <si>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</si>
  <si>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</si>
  <si>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</si>
  <si>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</si>
  <si>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</si>
  <si>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</si>
  <si>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</si>
  <si>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</si>
  <si>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</si>
  <si>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</si>
  <si>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</si>
  <si>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</si>
  <si>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</si>
  <si>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</si>
  <si>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</si>
  <si>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</si>
  <si>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</si>
  <si>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</si>
  <si>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</si>
  <si>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</si>
  <si>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</si>
  <si>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</si>
  <si>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</si>
  <si>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</si>
  <si>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</si>
  <si>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</si>
  <si>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</si>
  <si>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</si>
  <si>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</si>
  <si>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</si>
  <si>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</si>
  <si>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</si>
  <si>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</si>
  <si>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</si>
  <si>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</si>
  <si>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</si>
  <si>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</si>
  <si>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</si>
  <si>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</si>
  <si>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</si>
  <si>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</si>
  <si>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</si>
  <si>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</si>
  <si>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</si>
  <si>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</si>
  <si>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</si>
  <si>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</si>
  <si>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</si>
  <si>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</si>
  <si>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</si>
  <si>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</si>
  <si>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</si>
  <si>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</si>
  <si>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</si>
  <si>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</si>
  <si>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</si>
  <si>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</si>
  <si>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</si>
  <si>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</si>
  <si>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</si>
  <si>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</si>
  <si>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</si>
  <si>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</si>
  <si>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</si>
  <si>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</si>
  <si>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</si>
  <si>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</si>
  <si>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</si>
  <si>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</si>
  <si>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</si>
  <si>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</si>
  <si>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</si>
  <si>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</si>
  <si>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</si>
  <si>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</si>
  <si>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</si>
  <si>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</si>
  <si>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</si>
  <si>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</si>
  <si>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</si>
  <si>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</si>
  <si>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</si>
  <si>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</si>
  <si>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</si>
  <si>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</si>
  <si>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</si>
  <si>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</si>
  <si>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</si>
  <si>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</si>
  <si>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</si>
  <si>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</si>
  <si>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</si>
  <si>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</si>
  <si>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</si>
  <si>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</si>
  <si>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</si>
  <si>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</si>
  <si>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</si>
  <si>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</si>
  <si>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</si>
  <si>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</si>
  <si>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</si>
  <si>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</si>
  <si>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</si>
  <si>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</si>
  <si>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</si>
  <si>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</si>
  <si>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</si>
  <si>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</si>
  <si>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</si>
  <si>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</si>
  <si>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</si>
  <si>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</si>
  <si>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</si>
  <si>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</si>
  <si>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</si>
  <si>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</si>
  <si>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</si>
  <si>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</si>
  <si>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</si>
  <si>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</si>
  <si>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</si>
  <si>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</si>
  <si>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</si>
  <si>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</si>
  <si>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</si>
  <si>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</si>
  <si>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</si>
  <si>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</si>
  <si>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</si>
  <si>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</si>
  <si>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</si>
  <si>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</si>
  <si>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</si>
  <si>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</si>
  <si>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</si>
  <si>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</si>
  <si>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</si>
  <si>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</si>
  <si>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</si>
  <si>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</si>
  <si>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</si>
  <si>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</si>
  <si>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</si>
  <si>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</si>
  <si>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</si>
  <si>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</si>
  <si>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</si>
  <si>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</si>
  <si>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</si>
  <si>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</si>
  <si>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</si>
  <si>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</si>
  <si>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</si>
  <si>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</si>
  <si>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</si>
  <si>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</si>
  <si>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</si>
  <si>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</si>
  <si>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</si>
  <si>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</si>
  <si>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</si>
  <si>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</si>
  <si>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</si>
  <si>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</si>
  <si>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</si>
  <si>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</si>
  <si>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</si>
  <si>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</si>
  <si>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</si>
  <si>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</si>
  <si>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</si>
  <si>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</si>
  <si>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</si>
  <si>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</si>
  <si>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</si>
  <si>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</si>
  <si>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</si>
  <si>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</si>
  <si>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</si>
  <si>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</si>
  <si>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</si>
  <si>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</si>
  <si>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</si>
  <si>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</si>
  <si>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</si>
  <si>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</si>
  <si>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</si>
  <si>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</si>
  <si>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</si>
  <si>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</si>
  <si>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</si>
  <si>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</si>
  <si>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</si>
  <si>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</si>
  <si>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</si>
  <si>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</si>
  <si>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</si>
  <si>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</si>
  <si>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</si>
  <si>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</si>
  <si>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</si>
  <si>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</si>
  <si>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</si>
  <si>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</si>
  <si>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</si>
  <si>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</si>
  <si>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</si>
  <si>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</si>
  <si>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</si>
  <si>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</si>
  <si>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</si>
  <si>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</si>
  <si>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</si>
  <si>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</si>
  <si>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</si>
  <si>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</si>
  <si>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</si>
  <si>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</si>
  <si>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</si>
  <si>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</si>
  <si>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</si>
  <si>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</si>
  <si>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</si>
  <si>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</si>
  <si>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</si>
  <si>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</si>
  <si>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</si>
  <si>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</si>
  <si>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</si>
  <si>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</si>
  <si>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</si>
  <si>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</si>
  <si>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</si>
  <si>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</si>
  <si>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</si>
  <si>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</si>
  <si>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</si>
  <si>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</si>
  <si>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</si>
  <si>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</si>
  <si>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</si>
  <si>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</si>
  <si>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</si>
  <si>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</si>
  <si>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</si>
  <si>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</si>
  <si>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</si>
  <si>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</si>
  <si>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</si>
  <si>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</si>
  <si>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</si>
  <si>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</si>
  <si>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</si>
  <si>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</si>
  <si>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</si>
  <si>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</si>
  <si>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</si>
  <si>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</si>
  <si>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</si>
  <si>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</si>
  <si>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</si>
  <si>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</si>
  <si>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</si>
  <si>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</si>
  <si>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</si>
  <si>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</si>
  <si>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</si>
  <si>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</si>
  <si>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</si>
  <si>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</si>
  <si>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</si>
  <si>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</si>
  <si>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</si>
  <si>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</si>
  <si>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</si>
  <si>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</si>
  <si>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</si>
  <si>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</si>
  <si>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</si>
  <si>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</si>
  <si>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</si>
  <si>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</si>
  <si>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</si>
  <si>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</si>
  <si>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</si>
  <si>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</si>
  <si>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</si>
  <si>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</si>
  <si>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</si>
  <si>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</si>
  <si>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</si>
  <si>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</si>
  <si>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</si>
  <si>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</si>
  <si>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</si>
  <si>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</si>
  <si>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</si>
  <si>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</si>
  <si>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</si>
  <si>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</si>
  <si>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</si>
  <si>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</si>
  <si>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</si>
  <si>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</si>
  <si>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</si>
  <si>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</si>
  <si>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</si>
  <si>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</si>
  <si>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</si>
  <si>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</si>
  <si>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</si>
  <si>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</si>
  <si>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</si>
  <si>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</si>
  <si>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</si>
  <si>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</si>
  <si>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</si>
  <si>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</si>
  <si>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</si>
  <si>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</si>
  <si>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</si>
  <si>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</si>
  <si>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</si>
  <si>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</si>
  <si>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</si>
  <si>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</si>
  <si>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</si>
  <si>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</si>
  <si>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</si>
  <si>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</si>
  <si>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</si>
  <si>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</si>
  <si>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</si>
  <si>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</si>
  <si>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</si>
  <si>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</si>
  <si>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</si>
  <si>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</si>
  <si>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</si>
  <si>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</si>
  <si>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</si>
  <si>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</si>
  <si>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</si>
  <si>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</si>
  <si>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</si>
  <si>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</si>
  <si>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</si>
  <si>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</si>
  <si>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</si>
  <si>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</si>
  <si>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</si>
  <si>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</si>
  <si>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</si>
  <si>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</si>
  <si>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</si>
  <si>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</si>
  <si>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</si>
  <si>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</si>
  <si>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</si>
  <si>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</si>
  <si>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</si>
  <si>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</si>
  <si>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</si>
  <si>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</si>
  <si>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</si>
  <si>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</si>
  <si>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</si>
  <si>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</si>
  <si>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</si>
  <si>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</si>
  <si>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</si>
  <si>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</si>
  <si>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</si>
  <si>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</si>
  <si>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</si>
  <si>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</si>
  <si>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</si>
  <si>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</si>
  <si>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</si>
  <si>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</si>
  <si>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</si>
  <si>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</si>
  <si>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</si>
  <si>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</si>
  <si>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</si>
  <si>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</si>
  <si>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</si>
  <si>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</si>
  <si>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</si>
  <si>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</si>
  <si>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</si>
  <si>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</si>
  <si>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</si>
  <si>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</si>
  <si>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</si>
  <si>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</si>
  <si>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</si>
  <si>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</si>
  <si>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</si>
  <si>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</si>
  <si>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</si>
  <si>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</si>
  <si>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</si>
  <si>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</si>
  <si>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</si>
  <si>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</si>
  <si>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</si>
  <si>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</si>
  <si>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</si>
  <si>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</si>
  <si>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</si>
  <si>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</si>
  <si>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</si>
  <si>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</si>
  <si>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</si>
  <si>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</si>
  <si>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</si>
  <si>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</si>
  <si>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</si>
  <si>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</si>
  <si>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</si>
  <si>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</si>
  <si>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</si>
  <si>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</si>
  <si>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</si>
  <si>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</si>
  <si>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</si>
  <si>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</si>
  <si>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</si>
  <si>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</si>
  <si>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</si>
  <si>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</si>
  <si>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</si>
  <si>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</si>
  <si>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</si>
  <si>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</si>
  <si>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</si>
  <si>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</si>
  <si>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</si>
  <si>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</si>
  <si>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</si>
  <si>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</si>
  <si>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</si>
  <si>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</si>
  <si>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</si>
  <si>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</si>
  <si>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</si>
  <si>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</si>
  <si>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</si>
  <si>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</si>
  <si>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</si>
  <si>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</si>
  <si>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</si>
  <si>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</si>
  <si>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</si>
  <si>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</si>
  <si>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</si>
  <si>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</si>
  <si>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</si>
  <si>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</si>
  <si>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</si>
  <si>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</si>
  <si>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</si>
  <si>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</si>
  <si>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</si>
  <si>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</si>
  <si>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</si>
  <si>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</si>
  <si>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</si>
  <si>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</si>
  <si>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</si>
  <si>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</si>
  <si>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</si>
  <si>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</si>
  <si>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</si>
  <si>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</si>
  <si>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</si>
  <si>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</si>
  <si>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</si>
  <si>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</si>
  <si>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</si>
  <si>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</si>
  <si>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</si>
  <si>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</si>
  <si>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</si>
  <si>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</si>
  <si>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</si>
  <si>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</si>
  <si>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</si>
  <si>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</si>
  <si>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</si>
  <si>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</si>
  <si>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</si>
  <si>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</si>
  <si>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</si>
  <si>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</si>
  <si>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</si>
  <si>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</si>
  <si>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</si>
  <si>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</si>
  <si>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</si>
  <si>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</si>
  <si>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</si>
  <si>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</si>
  <si>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</si>
  <si>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</si>
  <si>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</si>
  <si>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</si>
  <si>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</si>
  <si>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</si>
  <si>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</si>
  <si>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</si>
  <si>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</si>
  <si>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</si>
  <si>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</si>
  <si>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</si>
  <si>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</si>
  <si>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</si>
  <si>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</si>
  <si>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</si>
  <si>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</si>
  <si>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</si>
  <si>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</si>
  <si>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</si>
  <si>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</si>
  <si>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</si>
  <si>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</si>
  <si>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</si>
  <si>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</si>
  <si>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</si>
  <si>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</si>
  <si>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</si>
  <si>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</si>
  <si>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</si>
  <si>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</si>
  <si>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</si>
  <si>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</si>
  <si>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</si>
  <si>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</si>
  <si>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</si>
  <si>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</si>
  <si>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</si>
  <si>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</si>
  <si>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</si>
  <si>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</si>
  <si>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</si>
  <si>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</si>
  <si>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</si>
  <si>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</si>
  <si>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</si>
  <si>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</si>
  <si>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</si>
  <si>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</si>
  <si>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</si>
  <si>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</si>
  <si>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</si>
  <si>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</si>
  <si>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</si>
  <si>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</si>
  <si>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</si>
  <si>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</si>
  <si>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</si>
  <si>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</si>
  <si>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</si>
  <si>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</si>
  <si>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</si>
  <si>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</si>
  <si>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</si>
  <si>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</si>
  <si>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</si>
  <si>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</si>
  <si>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</si>
  <si>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</si>
  <si>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</si>
  <si>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</si>
  <si>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</si>
  <si>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</si>
  <si>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</si>
  <si>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</si>
  <si>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</si>
  <si>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</si>
  <si>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</si>
  <si>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</si>
  <si>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</si>
  <si>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</si>
  <si>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</si>
  <si>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</si>
  <si>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</si>
  <si>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</si>
  <si>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</si>
  <si>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</si>
  <si>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</si>
  <si>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</si>
  <si>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</si>
  <si>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</si>
  <si>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</si>
  <si>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</si>
  <si>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</si>
  <si>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</si>
  <si>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</si>
  <si>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</si>
  <si>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</si>
  <si>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</si>
  <si>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</si>
  <si>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</si>
  <si>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</si>
  <si>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</si>
  <si>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</si>
  <si>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</si>
  <si>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</si>
  <si>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</si>
  <si>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</si>
  <si>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</si>
  <si>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</si>
  <si>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</si>
  <si>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</si>
  <si>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</si>
  <si>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</si>
  <si>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</si>
  <si>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</si>
  <si>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</si>
  <si>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</si>
  <si>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</si>
  <si>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</si>
  <si>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</si>
  <si>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</si>
  <si>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</si>
  <si>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</si>
  <si>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</si>
  <si>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</si>
  <si>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</si>
  <si>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</si>
  <si>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</si>
  <si>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</si>
  <si>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</si>
  <si>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</si>
  <si>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</si>
  <si>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</si>
  <si>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</si>
  <si>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</si>
  <si>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</si>
  <si>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</si>
  <si>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</si>
  <si>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</si>
  <si>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</si>
  <si>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</si>
  <si>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</si>
  <si>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</si>
  <si>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</si>
  <si>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</si>
  <si>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</si>
  <si>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</si>
  <si>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</si>
  <si>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</si>
  <si>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</si>
  <si>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</si>
  <si>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</si>
  <si>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</si>
  <si>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</si>
  <si>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</si>
  <si>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</si>
  <si>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</si>
  <si>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</si>
  <si>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</si>
  <si>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</si>
  <si>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</si>
  <si>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</si>
  <si>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</si>
  <si>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</si>
  <si>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</si>
  <si>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</si>
  <si>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</si>
  <si>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</si>
  <si>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</si>
  <si>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</si>
  <si>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</si>
  <si>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</si>
  <si>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</si>
  <si>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</si>
  <si>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</si>
  <si>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</si>
  <si>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</si>
  <si>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</si>
  <si>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</si>
  <si>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</si>
  <si>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</si>
  <si>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</si>
  <si>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</si>
  <si>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</si>
  <si>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</si>
  <si>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</si>
  <si>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</si>
  <si>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</si>
  <si>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</si>
  <si>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</si>
  <si>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</si>
  <si>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</si>
  <si>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</si>
  <si>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</si>
  <si>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</si>
  <si>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</si>
  <si>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</si>
  <si>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</si>
  <si>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</si>
  <si>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</si>
  <si>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</si>
  <si>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</si>
  <si>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</si>
  <si>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</si>
  <si>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</si>
  <si>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</si>
  <si>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</si>
  <si>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</si>
  <si>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</si>
  <si>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</si>
  <si>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</si>
  <si>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</si>
  <si>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</si>
  <si>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</si>
  <si>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</si>
  <si>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</si>
  <si>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</si>
  <si>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</si>
  <si>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</si>
  <si>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</si>
  <si>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</si>
  <si>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</si>
  <si>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</si>
  <si>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</si>
  <si>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</si>
  <si>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</si>
  <si>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</si>
  <si>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</si>
  <si>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</si>
  <si>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</si>
  <si>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</si>
  <si>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</si>
  <si>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</si>
  <si>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</si>
  <si>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</si>
  <si>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</si>
  <si>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</si>
  <si>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</si>
  <si>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</si>
  <si>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</si>
  <si>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</si>
  <si>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</si>
  <si>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</si>
  <si>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</si>
  <si>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</si>
  <si>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</si>
  <si>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</si>
  <si>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</si>
  <si>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</si>
  <si>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</si>
  <si>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</si>
  <si>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</si>
  <si>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</si>
  <si>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</si>
  <si>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</si>
  <si>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</si>
  <si>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</si>
  <si>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</si>
  <si>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</si>
  <si>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</si>
  <si>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</si>
  <si>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</si>
  <si>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</si>
  <si>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</si>
  <si>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</si>
  <si>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</si>
  <si>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</si>
  <si>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</si>
  <si>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</si>
  <si>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</si>
  <si>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</si>
  <si>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</si>
  <si>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</si>
  <si>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</si>
  <si>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</si>
  <si>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</si>
  <si>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</si>
  <si>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</si>
  <si>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</si>
  <si>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</si>
  <si>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</si>
  <si>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</si>
  <si>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</si>
  <si>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</si>
  <si>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</si>
  <si>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</si>
  <si>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</si>
  <si>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</si>
  <si>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</si>
  <si>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</si>
  <si>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</si>
  <si>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</si>
  <si>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</si>
  <si>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</si>
  <si>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</si>
  <si>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</si>
  <si>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</si>
  <si>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</si>
  <si>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</si>
  <si>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</si>
  <si>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</si>
  <si>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</si>
  <si>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</si>
  <si>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</si>
  <si>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</si>
  <si>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</si>
  <si>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</si>
  <si>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</si>
  <si>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</si>
  <si>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</si>
  <si>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</si>
  <si>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</si>
  <si>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</si>
  <si>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</si>
  <si>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</si>
  <si>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</si>
  <si>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</si>
  <si>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</si>
  <si>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</si>
  <si>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</si>
  <si>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</si>
  <si>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</si>
  <si>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</si>
  <si>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</si>
  <si>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</si>
  <si>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</si>
  <si>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</si>
  <si>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</si>
  <si>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</si>
  <si>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</si>
  <si>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</si>
  <si>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</si>
  <si>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</si>
  <si>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</si>
  <si>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</si>
  <si>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</si>
  <si>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</si>
  <si>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</si>
  <si>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</si>
  <si>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</si>
  <si>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</si>
  <si>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</si>
  <si>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</si>
  <si>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</si>
  <si>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</si>
  <si>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</si>
  <si>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</si>
  <si>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</si>
  <si>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</si>
  <si>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</si>
  <si>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</si>
  <si>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</si>
  <si>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</si>
  <si>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</si>
  <si>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</si>
  <si>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</si>
  <si>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</si>
  <si>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</si>
  <si>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</si>
  <si>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</si>
  <si>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</si>
  <si>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</si>
  <si>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</si>
  <si>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</si>
  <si>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</si>
  <si>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</si>
  <si>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</si>
  <si>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</si>
  <si>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</si>
  <si>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</si>
  <si>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</si>
  <si>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</si>
  <si>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</si>
  <si>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</si>
  <si>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</si>
  <si>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</si>
  <si>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</si>
  <si>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</si>
  <si>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</si>
  <si>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</si>
  <si>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</si>
  <si>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</si>
  <si>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</si>
  <si>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</si>
  <si>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</si>
  <si>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</si>
  <si>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</si>
  <si>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</si>
  <si>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</si>
  <si>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</si>
  <si>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</si>
  <si>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</si>
  <si>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</si>
  <si>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</si>
  <si>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</si>
  <si>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</si>
  <si>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</si>
  <si>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</si>
  <si>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</si>
  <si>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</si>
  <si>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</si>
  <si>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</si>
  <si>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</si>
  <si>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</si>
  <si>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</si>
  <si>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</si>
  <si>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</si>
  <si>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</si>
  <si>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</si>
  <si>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</si>
  <si>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</si>
  <si>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</si>
  <si>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</si>
  <si>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</si>
  <si>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</si>
  <si>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</si>
  <si>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</si>
  <si>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</si>
  <si>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</si>
  <si>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</si>
  <si>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</si>
  <si>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</si>
  <si>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</si>
  <si>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</si>
  <si>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</si>
  <si>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</si>
  <si>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</si>
  <si>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</si>
  <si>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</si>
  <si>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</si>
  <si>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</si>
  <si>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</si>
  <si>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</si>
  <si>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</si>
  <si>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</si>
  <si>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</si>
  <si>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</si>
  <si>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</si>
  <si>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</si>
  <si>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</si>
  <si>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</si>
  <si>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</si>
  <si>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</si>
  <si>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</si>
  <si>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</si>
  <si>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</si>
  <si>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</si>
  <si>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</si>
  <si>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</si>
  <si>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</si>
  <si>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</si>
  <si>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</si>
  <si>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</si>
  <si>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</si>
  <si>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</si>
  <si>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</si>
  <si>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</si>
  <si>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</si>
  <si>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</si>
  <si>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</si>
  <si>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</si>
  <si>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</si>
  <si>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</si>
  <si>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</si>
  <si>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</si>
  <si>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</si>
  <si>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</si>
  <si>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</si>
  <si>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</si>
  <si>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</si>
  <si>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</si>
  <si>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</si>
  <si>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</si>
  <si>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</si>
  <si>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</si>
  <si>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</si>
  <si>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</si>
  <si>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</si>
  <si>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</si>
  <si>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</si>
  <si>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</si>
  <si>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</si>
  <si>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</si>
  <si>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</si>
  <si>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</si>
  <si>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</si>
  <si>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</si>
  <si>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</si>
  <si>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</si>
  <si>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</si>
  <si>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</si>
  <si>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</si>
  <si>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</si>
  <si>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</si>
  <si>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</si>
  <si>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</si>
  <si>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</si>
  <si>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</si>
  <si>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</si>
  <si>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</si>
  <si>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</si>
  <si>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</si>
  <si>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</si>
  <si>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</si>
  <si>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</si>
  <si>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</si>
  <si>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</si>
  <si>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</si>
  <si>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</si>
  <si>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</si>
  <si>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</si>
  <si>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</si>
  <si>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</si>
  <si>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</si>
  <si>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</si>
  <si>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</si>
  <si>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</si>
  <si>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</si>
  <si>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</si>
  <si>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</si>
  <si>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</si>
  <si>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</si>
  <si>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</si>
  <si>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</si>
  <si>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</si>
  <si>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</si>
  <si>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</si>
  <si>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</si>
  <si>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</si>
  <si>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</si>
  <si>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</si>
  <si>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</si>
  <si>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</si>
  <si>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</si>
  <si>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</si>
  <si>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</si>
  <si>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</si>
  <si>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</si>
  <si>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</si>
  <si>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</si>
  <si>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</si>
  <si>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</si>
  <si>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</si>
  <si>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</si>
  <si>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</si>
  <si>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</si>
  <si>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</si>
  <si>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</si>
  <si>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</si>
  <si>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</si>
  <si>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</si>
  <si>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</si>
  <si>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</si>
  <si>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</si>
  <si>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</si>
  <si>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</si>
  <si>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</si>
  <si>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</si>
  <si>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</si>
  <si>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</si>
  <si>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</si>
  <si>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</si>
  <si>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</si>
  <si>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</si>
  <si>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</si>
  <si>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</si>
  <si>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</si>
  <si>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</si>
  <si>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</si>
  <si>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</si>
  <si>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</si>
  <si>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</si>
  <si>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</si>
  <si>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</si>
  <si>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</si>
  <si>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</si>
  <si>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</si>
  <si>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</si>
  <si>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</si>
  <si>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</si>
  <si>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</si>
  <si>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</si>
  <si>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</si>
  <si>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</si>
  <si>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</si>
  <si>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</si>
  <si>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</si>
  <si>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</si>
  <si>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</si>
  <si>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</si>
  <si>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</si>
  <si>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</si>
  <si>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</si>
  <si>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</si>
  <si>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</si>
  <si>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</si>
  <si>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</si>
  <si>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</si>
  <si>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</si>
  <si>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</si>
  <si>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</si>
  <si>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</si>
  <si>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</si>
  <si>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</si>
  <si>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</si>
  <si>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</si>
  <si>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</si>
  <si>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</si>
  <si>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</si>
  <si>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</si>
  <si>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</si>
  <si>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</si>
  <si>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</si>
  <si>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</si>
  <si>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</si>
  <si>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</si>
  <si>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</si>
  <si>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</si>
  <si>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</si>
  <si>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</si>
  <si>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</si>
  <si>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</si>
  <si>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</si>
  <si>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</si>
  <si>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</si>
  <si>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</si>
  <si>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</si>
  <si>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</si>
  <si>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</si>
  <si>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</si>
  <si>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</si>
  <si>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</si>
  <si>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</si>
  <si>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</si>
  <si>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</si>
  <si>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</si>
  <si>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</si>
  <si>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</si>
  <si>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</si>
  <si>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</si>
  <si>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</si>
  <si>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</si>
  <si>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</si>
  <si>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</si>
  <si>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</si>
  <si>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</si>
  <si>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</si>
  <si>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</si>
  <si>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</si>
  <si>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</si>
  <si>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</si>
  <si>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</si>
  <si>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</si>
  <si>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</si>
  <si>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</si>
  <si>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</si>
  <si>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</si>
  <si>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</si>
  <si>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</si>
  <si>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</si>
  <si>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</si>
  <si>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</si>
  <si>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</si>
  <si>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</si>
  <si>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</si>
  <si>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</si>
  <si>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</si>
  <si>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</si>
  <si>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</si>
  <si>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</si>
  <si>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</si>
  <si>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</si>
  <si>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</si>
  <si>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</si>
  <si>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</si>
  <si>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</si>
  <si>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</si>
  <si>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</si>
  <si>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</si>
  <si>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</si>
  <si>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</si>
  <si>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</si>
  <si>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</si>
  <si>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</si>
  <si>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</si>
  <si>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</si>
  <si>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</si>
  <si>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</si>
  <si>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</si>
  <si>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</si>
  <si>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</si>
  <si>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</si>
  <si>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</si>
  <si>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</si>
  <si>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</si>
  <si>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</si>
  <si>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</si>
  <si>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</si>
  <si>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</si>
  <si>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</si>
  <si>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</si>
  <si>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</si>
  <si>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</si>
  <si>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</si>
  <si>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</si>
  <si>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</si>
  <si>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</si>
  <si>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</si>
  <si>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</si>
  <si>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</si>
  <si>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</si>
  <si>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</si>
  <si>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</si>
  <si>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</si>
  <si>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</si>
  <si>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</si>
  <si>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</si>
  <si>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</si>
  <si>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</si>
  <si>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</si>
  <si>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</si>
  <si>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</si>
  <si>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</si>
  <si>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</si>
  <si>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</si>
  <si>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</si>
  <si>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</si>
  <si>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</si>
  <si>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</si>
  <si>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</si>
  <si>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</si>
  <si>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</si>
  <si>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</si>
  <si>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</si>
  <si>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</si>
  <si>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</si>
  <si>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</si>
  <si>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</si>
  <si>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</si>
  <si>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</si>
  <si>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</si>
  <si>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</si>
  <si>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</si>
  <si>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</si>
  <si>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</si>
  <si>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</si>
  <si>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</si>
  <si>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</si>
  <si>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</si>
  <si>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</si>
  <si>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</si>
  <si>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</si>
  <si>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</si>
  <si>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</si>
  <si>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</si>
  <si>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</si>
  <si>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</si>
  <si>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</si>
  <si>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</si>
  <si>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</si>
  <si>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</si>
  <si>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</si>
  <si>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</si>
  <si>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</si>
  <si>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</si>
  <si>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</si>
  <si>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</si>
  <si>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</si>
  <si>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</si>
  <si>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</si>
  <si>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</si>
  <si>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</si>
  <si>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</si>
  <si>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</si>
  <si>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</si>
  <si>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</si>
  <si>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</si>
  <si>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</si>
  <si>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</si>
  <si>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</si>
  <si>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</si>
  <si>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</si>
  <si>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</si>
  <si>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</si>
  <si>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</si>
  <si>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</si>
  <si>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</si>
  <si>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</si>
  <si>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</si>
  <si>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</si>
  <si>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</si>
  <si>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</si>
  <si>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</si>
  <si>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</si>
  <si>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</si>
  <si>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</si>
  <si>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</si>
  <si>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</si>
  <si>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</si>
  <si>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</si>
  <si>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</si>
  <si>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</si>
  <si>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</si>
  <si>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</si>
  <si>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</si>
  <si>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</si>
  <si>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</si>
  <si>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</si>
  <si>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</si>
  <si>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</si>
  <si>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</si>
  <si>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</si>
  <si>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</si>
  <si>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</si>
  <si>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</si>
  <si>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</si>
  <si>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</si>
  <si>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</si>
  <si>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</si>
  <si>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</si>
  <si>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</si>
  <si>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</si>
  <si>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</si>
  <si>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</si>
  <si>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</si>
  <si>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</si>
  <si>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</si>
  <si>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</si>
  <si>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</si>
  <si>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</si>
  <si>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</si>
  <si>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</si>
  <si>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</si>
  <si>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</si>
  <si>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</si>
  <si>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</si>
  <si>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</si>
  <si>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</si>
  <si>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</si>
  <si>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</si>
  <si>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</si>
  <si>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</si>
  <si>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</si>
  <si>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</si>
  <si>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</si>
  <si>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</si>
  <si>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</si>
  <si>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</si>
  <si>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</si>
  <si>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</si>
  <si>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</si>
  <si>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</si>
  <si>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</si>
  <si>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</si>
  <si>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</si>
  <si>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</si>
  <si>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</si>
  <si>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</si>
  <si>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</si>
  <si>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</si>
  <si>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</si>
  <si>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</si>
  <si>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</si>
  <si>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</si>
  <si>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</si>
  <si>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</si>
  <si>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</si>
  <si>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</si>
  <si>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</si>
  <si>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</si>
  <si>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</si>
  <si>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</si>
  <si>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</si>
  <si>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</si>
  <si>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</si>
  <si>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</si>
  <si>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</si>
  <si>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</si>
  <si>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</si>
  <si>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</si>
  <si>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</si>
  <si>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</si>
  <si>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</si>
  <si>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</si>
  <si>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</si>
  <si>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</si>
  <si>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</si>
  <si>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</si>
  <si>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</si>
  <si>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</si>
  <si>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</si>
  <si>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</si>
  <si>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</si>
  <si>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</si>
  <si>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</si>
  <si>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</si>
  <si>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</si>
  <si>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</si>
  <si>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</si>
  <si>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</si>
  <si>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</si>
  <si>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</si>
  <si>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</si>
  <si>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</si>
  <si>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</si>
  <si>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</si>
  <si>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</si>
  <si>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</si>
  <si>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</si>
  <si>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</si>
  <si>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</si>
  <si>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</si>
  <si>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</si>
  <si>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</si>
  <si>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</si>
  <si>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</si>
  <si>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</si>
  <si>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</si>
  <si>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</si>
  <si>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</si>
  <si>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</si>
  <si>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</si>
  <si>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</si>
  <si>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</si>
  <si>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</si>
  <si>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</si>
  <si>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</si>
  <si>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</si>
  <si>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</si>
  <si>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</si>
  <si>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</si>
  <si>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</si>
  <si>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</si>
  <si>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</si>
  <si>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</si>
  <si>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</si>
  <si>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</si>
  <si>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</si>
  <si>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</si>
  <si>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</si>
  <si>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</si>
  <si>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</si>
  <si>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</si>
  <si>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</si>
  <si>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</si>
  <si>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</si>
  <si>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</si>
  <si>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</si>
  <si>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</si>
  <si>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</si>
  <si>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</si>
  <si>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</si>
  <si>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</si>
  <si>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</si>
  <si>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</si>
  <si>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</si>
  <si>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</si>
  <si>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</si>
  <si>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</si>
  <si>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</si>
  <si>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</si>
  <si>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</si>
  <si>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</si>
  <si>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</si>
  <si>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</si>
  <si>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</si>
  <si>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</si>
  <si>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</si>
  <si>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</si>
  <si>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</si>
  <si>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</si>
  <si>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</si>
  <si>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</si>
  <si>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</si>
  <si>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</si>
  <si>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</si>
  <si>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</si>
  <si>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</si>
  <si>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</si>
  <si>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</si>
  <si>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</si>
  <si>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</si>
  <si>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</si>
  <si>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</si>
  <si>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</si>
  <si>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</si>
  <si>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</si>
  <si>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</si>
  <si>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</si>
  <si>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</si>
  <si>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</si>
  <si>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</si>
  <si>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</si>
  <si>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</si>
  <si>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</si>
  <si>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</si>
  <si>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</si>
  <si>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</si>
  <si>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</si>
  <si>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</si>
  <si>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</si>
  <si>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</si>
  <si>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</si>
  <si>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</si>
  <si>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</si>
  <si>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</si>
  <si>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</si>
  <si>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</si>
  <si>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</si>
  <si>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</si>
  <si>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</si>
  <si>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</si>
  <si>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</si>
  <si>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</si>
  <si>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</si>
  <si>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</si>
  <si>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</si>
  <si>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</si>
  <si>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</si>
  <si>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</si>
  <si>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</si>
  <si>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</si>
  <si>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</si>
  <si>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</si>
  <si>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</si>
  <si>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</si>
  <si>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</si>
  <si>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</si>
  <si>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</si>
  <si>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</si>
  <si>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</si>
  <si>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</si>
  <si>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</si>
  <si>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</si>
  <si>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</si>
  <si>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</si>
  <si>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</si>
  <si>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</si>
  <si>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</si>
  <si>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</si>
  <si>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</si>
  <si>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</si>
  <si>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</si>
  <si>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</si>
  <si>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</si>
  <si>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</si>
  <si>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</si>
  <si>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</si>
  <si>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</si>
  <si>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</si>
  <si>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</si>
  <si>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</si>
  <si>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</si>
  <si>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</si>
  <si>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</si>
  <si>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</si>
  <si>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</si>
  <si>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</si>
  <si>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</si>
  <si>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</si>
  <si>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</si>
  <si>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</si>
  <si>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</si>
  <si>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</si>
  <si>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</si>
  <si>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</si>
  <si>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</si>
  <si>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</si>
  <si>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</si>
  <si>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</si>
  <si>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</si>
  <si>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</si>
  <si>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</si>
  <si>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</si>
  <si>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</si>
  <si>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</si>
  <si>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</si>
  <si>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</si>
  <si>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</si>
  <si>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</si>
  <si>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</si>
  <si>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</si>
  <si>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</si>
  <si>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</si>
  <si>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</si>
  <si>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</si>
  <si>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</si>
  <si>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</si>
  <si>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</si>
  <si>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</si>
  <si>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</si>
  <si>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</si>
  <si>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</si>
  <si>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</si>
  <si>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</si>
  <si>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</si>
  <si>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</si>
  <si>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</si>
  <si>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</si>
  <si>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</si>
  <si>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</si>
  <si>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</si>
  <si>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</si>
  <si>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</si>
  <si>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</si>
  <si>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</si>
  <si>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</si>
  <si>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</si>
  <si>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</si>
  <si>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</si>
  <si>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</si>
  <si>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</si>
  <si>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</si>
  <si>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</si>
  <si>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</si>
  <si>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</si>
  <si>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</si>
  <si>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</si>
  <si>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</si>
  <si>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</si>
  <si>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</si>
  <si>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</si>
  <si>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</si>
  <si>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</si>
  <si>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</si>
  <si>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</si>
  <si>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</si>
  <si>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</si>
  <si>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</si>
  <si>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</si>
  <si>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</si>
  <si>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</si>
  <si>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</si>
  <si>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</si>
  <si>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</si>
  <si>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</si>
  <si>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</si>
  <si>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</si>
  <si>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</si>
  <si>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</si>
  <si>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</si>
  <si>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</si>
  <si>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</si>
  <si>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</si>
  <si>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</si>
  <si>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</si>
  <si>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</si>
  <si>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</si>
  <si>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</si>
  <si>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</si>
  <si>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</si>
  <si>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</si>
  <si>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</si>
  <si>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</si>
  <si>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</si>
  <si>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</si>
  <si>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</si>
  <si>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</si>
  <si>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</si>
  <si>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</si>
  <si>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</si>
  <si>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</si>
  <si>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</si>
  <si>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</si>
  <si>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</si>
  <si>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</si>
  <si>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</si>
  <si>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</si>
  <si>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</si>
  <si>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</si>
  <si>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</si>
  <si>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</si>
  <si>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</si>
  <si>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</si>
  <si>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</si>
  <si>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</si>
  <si>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</si>
  <si>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</si>
  <si>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</si>
  <si>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</si>
  <si>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</si>
  <si>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</si>
  <si>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</si>
  <si>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</si>
  <si>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</si>
  <si>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</si>
  <si>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</si>
  <si>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</si>
  <si>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</si>
  <si>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</si>
  <si>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</si>
  <si>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</si>
  <si>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</si>
  <si>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</si>
  <si>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</si>
  <si>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</si>
  <si>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</si>
  <si>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</si>
  <si>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</si>
  <si>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</si>
  <si>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</si>
  <si>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</si>
  <si>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</si>
  <si>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</si>
  <si>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</si>
  <si>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</si>
  <si>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</si>
  <si>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</si>
  <si>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</si>
  <si>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</si>
  <si>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</si>
  <si>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</si>
  <si>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</si>
  <si>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</si>
  <si>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</si>
  <si>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</si>
  <si>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</si>
  <si>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</si>
  <si>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</si>
  <si>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</si>
  <si>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</si>
  <si>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</si>
  <si>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</si>
  <si>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</si>
  <si>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</si>
  <si>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</si>
  <si>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</si>
  <si>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</si>
  <si>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</si>
  <si>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</si>
  <si>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</si>
  <si>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</si>
  <si>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</si>
  <si>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</si>
  <si>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</si>
  <si>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</si>
  <si>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</si>
  <si>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</si>
  <si>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</si>
  <si>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</si>
  <si>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</si>
  <si>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</si>
  <si>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</si>
  <si>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</si>
  <si>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</si>
  <si>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</si>
  <si>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</si>
  <si>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</si>
  <si>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</si>
  <si>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</si>
  <si>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</si>
  <si>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</si>
  <si>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</si>
  <si>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</si>
  <si>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</si>
  <si>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</si>
  <si>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</si>
  <si>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</si>
  <si>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</si>
  <si>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</si>
  <si>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</si>
  <si>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</si>
  <si>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</si>
  <si>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</si>
  <si>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</si>
  <si>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</si>
  <si>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</si>
  <si>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</si>
  <si>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</si>
  <si>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</si>
  <si>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</si>
  <si>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</si>
  <si>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</si>
  <si>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</si>
  <si>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</si>
  <si>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</si>
  <si>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</si>
  <si>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</si>
  <si>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</si>
  <si>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</si>
  <si>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</si>
  <si>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</si>
  <si>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</si>
  <si>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</si>
  <si>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</si>
  <si>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</si>
  <si>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</si>
  <si>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</si>
  <si>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</si>
  <si>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</si>
  <si>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</si>
  <si>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</si>
  <si>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</si>
  <si>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</si>
  <si>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</si>
  <si>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</si>
  <si>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</si>
  <si>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</si>
  <si>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</si>
  <si>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</si>
  <si>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</si>
  <si>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</si>
  <si>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</si>
  <si>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</si>
  <si>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</si>
  <si>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</si>
  <si>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</si>
  <si>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</si>
  <si>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</si>
  <si>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</si>
  <si>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</si>
  <si>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</si>
  <si>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</si>
  <si>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</si>
  <si>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</si>
  <si>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</si>
  <si>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</si>
  <si>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</si>
  <si>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</si>
  <si>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</si>
  <si>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</si>
  <si>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</si>
  <si>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</si>
  <si>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</si>
  <si>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</si>
  <si>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</si>
  <si>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</si>
  <si>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</si>
  <si>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</si>
  <si>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</si>
  <si>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</si>
  <si>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</si>
  <si>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</si>
  <si>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</si>
  <si>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</si>
  <si>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</si>
  <si>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</si>
  <si>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</si>
  <si>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</si>
  <si>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</si>
  <si>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</si>
  <si>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</si>
  <si>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</si>
  <si>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</si>
  <si>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</si>
  <si>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</si>
  <si>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</si>
  <si>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</si>
  <si>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</si>
  <si>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</si>
  <si>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</si>
  <si>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</si>
  <si>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</si>
  <si>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</si>
  <si>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</si>
  <si>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</si>
  <si>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</si>
  <si>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</si>
  <si>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</si>
  <si>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</si>
  <si>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</si>
  <si>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</si>
  <si>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</si>
  <si>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</si>
  <si>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</si>
  <si>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</si>
  <si>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</si>
  <si>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</si>
  <si>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</si>
  <si>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</si>
  <si>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</si>
  <si>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</si>
  <si>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</si>
  <si>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</si>
  <si>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</si>
  <si>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</si>
  <si>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</si>
  <si>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</si>
  <si>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</si>
  <si>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</si>
  <si>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</si>
  <si>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</si>
  <si>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</si>
  <si>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</si>
  <si>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</si>
  <si>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</si>
  <si>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</si>
  <si>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</si>
  <si>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</si>
  <si>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</si>
  <si>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</si>
  <si>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</si>
  <si>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</si>
  <si>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</si>
  <si>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</si>
  <si>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</si>
  <si>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</si>
  <si>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</si>
  <si>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</si>
  <si>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</si>
  <si>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</si>
  <si>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</si>
  <si>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</si>
  <si>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</si>
  <si>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</si>
  <si>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</si>
  <si>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</si>
  <si>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</si>
  <si>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</si>
  <si>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</si>
  <si>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</si>
  <si>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</si>
  <si>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</si>
  <si>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</si>
  <si>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</si>
  <si>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</si>
  <si>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</si>
  <si>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</si>
  <si>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</si>
  <si>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</si>
  <si>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</si>
  <si>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</si>
  <si>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</si>
  <si>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</si>
  <si>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</si>
  <si>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</si>
  <si>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</si>
  <si>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</si>
  <si>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</si>
  <si>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</si>
  <si>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</si>
  <si>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</si>
  <si>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</si>
  <si>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</si>
  <si>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</si>
  <si>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</si>
  <si>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</si>
  <si>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</si>
  <si>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</si>
  <si>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</si>
  <si>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</si>
  <si>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</si>
  <si>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</si>
  <si>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</si>
  <si>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</si>
  <si>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</si>
  <si>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</si>
  <si>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</si>
  <si>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</si>
  <si>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</si>
  <si>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</si>
  <si>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</si>
  <si>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</si>
  <si>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</si>
  <si>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</si>
  <si>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</si>
  <si>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</si>
  <si>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</si>
  <si>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</si>
  <si>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</si>
  <si>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</si>
  <si>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</si>
  <si>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</si>
  <si>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</si>
  <si>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</si>
  <si>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</si>
  <si>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</si>
  <si>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</si>
  <si>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</si>
  <si>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</si>
  <si>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</si>
  <si>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</si>
  <si>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</si>
  <si>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</si>
  <si>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</si>
  <si>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</si>
  <si>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</si>
  <si>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</si>
  <si>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</si>
  <si>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</si>
  <si>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</si>
  <si>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</si>
  <si>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</si>
  <si>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</si>
  <si>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</si>
  <si>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</si>
  <si>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</si>
  <si>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</si>
  <si>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</si>
  <si>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</si>
  <si>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</si>
  <si>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</si>
  <si>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</si>
  <si>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</si>
  <si>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</si>
  <si>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</si>
  <si>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</si>
  <si>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</si>
  <si>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</si>
  <si>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</si>
  <si>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</si>
  <si>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</si>
  <si>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</si>
  <si>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</si>
  <si>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</si>
  <si>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</si>
  <si>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</si>
  <si>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</si>
  <si>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</si>
  <si>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</si>
  <si>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</si>
  <si>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</si>
  <si>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</si>
  <si>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</si>
  <si>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</si>
  <si>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</si>
  <si>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</si>
  <si>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</si>
  <si>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</si>
  <si>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</si>
  <si>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</si>
  <si>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</si>
  <si>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</si>
  <si>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</si>
  <si>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</si>
  <si>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</si>
  <si>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</si>
  <si>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</si>
  <si>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</si>
  <si>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</si>
  <si>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</si>
  <si>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</si>
  <si>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</si>
  <si>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</si>
  <si>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</si>
  <si>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</si>
  <si>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</si>
  <si>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</si>
  <si>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</si>
  <si>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</si>
  <si>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</si>
  <si>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</si>
  <si>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</si>
  <si>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</si>
  <si>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</si>
  <si>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</si>
  <si>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</si>
  <si>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</si>
  <si>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</si>
  <si>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</si>
  <si>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</si>
  <si>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</si>
  <si>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</si>
  <si>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</si>
  <si>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</si>
  <si>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</si>
  <si>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</si>
  <si>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</si>
  <si>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</si>
  <si>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</si>
  <si>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</si>
  <si>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</si>
  <si>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</si>
  <si>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</si>
  <si>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</si>
  <si>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</si>
  <si>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</si>
  <si>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</si>
  <si>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</si>
  <si>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</si>
  <si>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</si>
  <si>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</si>
  <si>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</si>
  <si>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</si>
  <si>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</si>
  <si>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</si>
  <si>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</si>
  <si>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</si>
  <si>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</si>
  <si>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</si>
  <si>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</si>
  <si>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</si>
  <si>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</si>
  <si>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</si>
  <si>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</si>
  <si>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</si>
  <si>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</si>
  <si>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</si>
  <si>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</si>
  <si>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</si>
  <si>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</si>
  <si>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</si>
  <si>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</si>
  <si>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</si>
  <si>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</si>
  <si>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</si>
  <si>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</si>
  <si>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</si>
  <si>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</si>
  <si>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</si>
  <si>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</si>
  <si>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</si>
  <si>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</si>
  <si>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</si>
  <si>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</si>
  <si>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</si>
  <si>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</si>
  <si>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</si>
  <si>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</si>
  <si>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</si>
  <si>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</si>
  <si>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</si>
  <si>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</si>
  <si>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</si>
  <si>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</si>
  <si>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</si>
  <si>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</si>
  <si>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</si>
  <si>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</si>
  <si>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</si>
  <si>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</si>
  <si>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</si>
  <si>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</si>
  <si>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</si>
  <si>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</si>
  <si>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</si>
  <si>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</si>
  <si>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</si>
  <si>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</si>
  <si>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</si>
  <si>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</si>
  <si>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</si>
  <si>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</si>
  <si>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</si>
  <si>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</si>
  <si>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</si>
  <si>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</si>
  <si>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</si>
  <si>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</si>
  <si>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</si>
  <si>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</si>
  <si>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</si>
  <si>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</si>
  <si>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</si>
  <si>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</si>
  <si>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</si>
  <si>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</si>
  <si>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</si>
  <si>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</si>
  <si>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</si>
  <si>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</si>
  <si>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</si>
  <si>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</si>
  <si>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</si>
  <si>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</si>
  <si>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</si>
  <si>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</si>
  <si>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</si>
  <si>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</si>
  <si>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</si>
  <si>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</si>
  <si>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</si>
  <si>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</si>
  <si>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</si>
  <si>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</si>
  <si>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</si>
  <si>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</si>
  <si>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</si>
  <si>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</si>
  <si>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</si>
  <si>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</si>
  <si>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</si>
  <si>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</si>
  <si>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</si>
  <si>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</si>
  <si>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</si>
  <si>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</si>
  <si>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</si>
  <si>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</si>
  <si>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</si>
  <si>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</si>
  <si>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</si>
  <si>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</si>
  <si>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</si>
  <si>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</si>
  <si>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</si>
  <si>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</si>
  <si>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</si>
  <si>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</si>
  <si>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</si>
  <si>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</si>
  <si>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</si>
  <si>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</si>
  <si>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</si>
  <si>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</si>
  <si>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</si>
  <si>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</si>
  <si>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</si>
  <si>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</si>
  <si>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</si>
  <si>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</si>
  <si>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</si>
  <si>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</si>
  <si>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</si>
  <si>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</si>
  <si>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</si>
  <si>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</si>
  <si>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</si>
  <si>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</si>
  <si>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</si>
  <si>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</si>
  <si>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</si>
  <si>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</si>
  <si>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</si>
  <si>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</si>
  <si>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</si>
  <si>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</si>
  <si>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</si>
  <si>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</si>
  <si>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</si>
  <si>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</si>
  <si>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</si>
  <si>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</si>
  <si>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</si>
  <si>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</si>
  <si>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</si>
  <si>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</si>
  <si>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</si>
  <si>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</si>
  <si>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</si>
  <si>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</si>
  <si>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</si>
  <si>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</si>
  <si>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</si>
  <si>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</si>
  <si>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</si>
  <si>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</si>
  <si>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</si>
  <si>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</si>
  <si>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</si>
  <si>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</si>
  <si>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</si>
  <si>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</si>
  <si>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</si>
  <si>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</si>
  <si>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</si>
  <si>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</si>
  <si>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</si>
  <si>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</si>
  <si>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</si>
  <si>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</si>
  <si>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</si>
  <si>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</si>
  <si>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</si>
  <si>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</si>
  <si>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</si>
  <si>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</si>
  <si>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</si>
  <si>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</si>
  <si>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</si>
  <si>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</si>
  <si>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</si>
  <si>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</si>
  <si>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</si>
  <si>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</si>
  <si>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</si>
  <si>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</si>
  <si>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</si>
  <si>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</si>
  <si>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</si>
  <si>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</si>
  <si>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</si>
  <si>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</si>
  <si>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</si>
  <si>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</si>
  <si>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</si>
  <si>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</si>
  <si>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</si>
  <si>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</si>
  <si>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</si>
  <si>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</si>
  <si>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</si>
  <si>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</si>
  <si>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</si>
  <si>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</si>
  <si>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</si>
  <si>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</si>
  <si>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</si>
  <si>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</si>
  <si>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</si>
  <si>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</si>
  <si>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</si>
  <si>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</si>
  <si>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</si>
  <si>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</si>
  <si>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</si>
  <si>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</si>
  <si>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</si>
  <si>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</si>
  <si>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</si>
  <si>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</si>
  <si>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</si>
  <si>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</si>
  <si>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</si>
  <si>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</si>
  <si>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</si>
  <si>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</si>
  <si>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</si>
  <si>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</si>
  <si>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</si>
  <si>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</si>
  <si>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</si>
  <si>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</si>
  <si>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</si>
  <si>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</si>
  <si>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</si>
  <si>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</si>
  <si>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</si>
  <si>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</si>
  <si>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</si>
  <si>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</si>
  <si>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</si>
  <si>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</si>
  <si>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</si>
  <si>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</si>
  <si>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</si>
  <si>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</si>
  <si>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</si>
  <si>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</si>
  <si>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</si>
  <si>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</si>
  <si>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</si>
  <si>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</si>
  <si>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</si>
  <si>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</si>
  <si>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</si>
  <si>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</si>
  <si>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</si>
  <si>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</si>
  <si>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</si>
  <si>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</si>
  <si>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</si>
  <si>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</si>
  <si>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</si>
  <si>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</si>
  <si>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</si>
  <si>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</si>
  <si>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</si>
  <si>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</si>
  <si>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</si>
  <si>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</si>
  <si>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</si>
  <si>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</si>
  <si>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</si>
  <si>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</si>
  <si>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</si>
  <si>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</si>
  <si>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</si>
  <si>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</si>
  <si>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</si>
  <si>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</si>
  <si>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</si>
  <si>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</si>
  <si>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</si>
  <si>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</si>
  <si>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</si>
  <si>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</si>
  <si>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</si>
  <si>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</si>
  <si>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</si>
  <si>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</si>
  <si>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</si>
  <si>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</si>
  <si>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</si>
  <si>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</si>
  <si>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</si>
  <si>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</si>
  <si>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</si>
  <si>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</si>
  <si>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</si>
  <si>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</si>
  <si>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</si>
  <si>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</si>
  <si>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</si>
  <si>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</si>
  <si>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</si>
  <si>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</si>
  <si>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</si>
  <si>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</si>
  <si>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</si>
  <si>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</si>
  <si>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</si>
  <si>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</si>
  <si>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</si>
  <si>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</si>
  <si>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</si>
  <si>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</si>
  <si>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</si>
  <si>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</si>
  <si>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</si>
  <si>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</si>
  <si>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</si>
  <si>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</si>
  <si>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</si>
  <si>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</si>
  <si>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</si>
  <si>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</si>
  <si>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</si>
  <si>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</si>
  <si>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</si>
  <si>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</si>
  <si>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</si>
  <si>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</si>
  <si>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</si>
  <si>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</si>
  <si>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</si>
  <si>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</si>
  <si>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</si>
  <si>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</si>
  <si>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</si>
  <si>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</si>
  <si>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</si>
  <si>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</si>
  <si>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</si>
  <si>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</si>
  <si>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</si>
  <si>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</si>
  <si>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</si>
  <si>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</si>
  <si>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</si>
  <si>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</si>
  <si>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</si>
  <si>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</si>
  <si>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</si>
  <si>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</si>
  <si>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</si>
  <si>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</si>
  <si>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</si>
  <si>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</si>
  <si>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</si>
  <si>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</si>
  <si>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</si>
  <si>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</si>
  <si>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</si>
  <si>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</si>
  <si>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</si>
  <si>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</si>
  <si>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</si>
  <si>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</si>
  <si>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</si>
  <si>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</si>
  <si>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</si>
  <si>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</si>
  <si>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</si>
  <si>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</si>
  <si>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</si>
  <si>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</si>
  <si>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</si>
  <si>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</si>
  <si>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</si>
  <si>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</si>
  <si>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</si>
  <si>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</si>
  <si>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</si>
  <si>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</si>
  <si>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</si>
  <si>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</si>
  <si>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</si>
  <si>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</si>
  <si>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</si>
  <si>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</si>
  <si>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</si>
  <si>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</si>
  <si>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</si>
  <si>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</si>
  <si>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</si>
  <si>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</si>
  <si>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</si>
  <si>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</si>
  <si>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</si>
  <si>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</si>
  <si>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</si>
  <si>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</si>
  <si>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</si>
  <si>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</si>
  <si>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</si>
  <si>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</si>
  <si>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</si>
  <si>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</si>
  <si>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</si>
  <si>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</si>
  <si>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</si>
  <si>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</si>
  <si>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</si>
  <si>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</si>
  <si>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</si>
  <si>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</si>
  <si>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</si>
  <si>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</si>
  <si>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</si>
  <si>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</si>
  <si>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</si>
  <si>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</si>
  <si>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</si>
  <si>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</si>
  <si>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</si>
  <si>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</si>
  <si>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</si>
  <si>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</si>
  <si>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</si>
  <si>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</si>
  <si>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</si>
  <si>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</si>
  <si>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</si>
  <si>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</si>
  <si>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</si>
  <si>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</si>
  <si>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</si>
  <si>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</si>
  <si>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</si>
  <si>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</si>
  <si>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</si>
  <si>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</si>
  <si>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</si>
  <si>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</si>
  <si>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</si>
  <si>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</si>
  <si>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</si>
  <si>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</si>
  <si>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</si>
  <si>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</si>
  <si>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</si>
  <si>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</si>
  <si>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</si>
  <si>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</si>
  <si>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</si>
  <si>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</si>
  <si>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</si>
  <si>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</si>
  <si>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</si>
  <si>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</si>
  <si>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</si>
  <si>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</si>
  <si>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</si>
  <si>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</si>
  <si>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</si>
  <si>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</si>
  <si>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</si>
  <si>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</si>
  <si>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</si>
  <si>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</si>
  <si>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</si>
  <si>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</si>
  <si>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</si>
  <si>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</si>
  <si>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</si>
  <si>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</si>
  <si>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</si>
  <si>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</si>
  <si>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</si>
  <si>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</si>
  <si>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</si>
  <si>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</si>
  <si>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</si>
  <si>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</si>
  <si>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</si>
  <si>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</si>
  <si>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</si>
  <si>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</si>
  <si>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</si>
  <si>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</si>
  <si>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</si>
  <si>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</si>
  <si>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</si>
  <si>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</si>
  <si>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</si>
  <si>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</si>
  <si>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</si>
  <si>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</si>
  <si>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</si>
  <si>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</si>
  <si>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</si>
  <si>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</si>
  <si>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</si>
  <si>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</si>
  <si>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</si>
  <si>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</si>
  <si>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</si>
  <si>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</si>
  <si>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</si>
  <si>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</si>
  <si>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</si>
  <si>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</si>
  <si>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</si>
  <si>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</si>
  <si>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</si>
  <si>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</si>
  <si>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</si>
  <si>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</si>
  <si>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</si>
  <si>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</si>
  <si>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</si>
  <si>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</si>
  <si>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</si>
  <si>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</si>
  <si>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</si>
  <si>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</si>
  <si>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</si>
  <si>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</si>
  <si>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</si>
  <si>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</si>
  <si>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</si>
  <si>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</si>
  <si>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</si>
  <si>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</si>
  <si>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</si>
  <si>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</si>
  <si>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</si>
  <si>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</si>
  <si>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</si>
  <si>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</si>
  <si>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</si>
  <si>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</si>
  <si>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</si>
  <si>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</si>
  <si>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</si>
  <si>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</si>
  <si>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</si>
  <si>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</si>
  <si>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</si>
  <si>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</si>
  <si>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</si>
  <si>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</si>
  <si>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</si>
  <si>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</si>
  <si>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</si>
  <si>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</si>
  <si>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</si>
  <si>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</si>
  <si>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</si>
  <si>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</si>
  <si>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</si>
  <si>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</si>
  <si>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</si>
  <si>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</si>
  <si>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</si>
  <si>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</si>
  <si>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</si>
  <si>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</si>
  <si>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</si>
  <si>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</si>
  <si>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</si>
  <si>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</si>
  <si>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</si>
  <si>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</si>
  <si>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</si>
  <si>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</si>
  <si>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</si>
  <si>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</si>
  <si>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</si>
  <si>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</si>
  <si>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</si>
  <si>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</si>
  <si>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</si>
  <si>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</si>
  <si>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</si>
  <si>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</si>
  <si>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</si>
  <si>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</si>
  <si>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</si>
  <si>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</si>
  <si>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</si>
  <si>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</si>
  <si>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</si>
  <si>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</si>
  <si>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</si>
  <si>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</si>
  <si>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</si>
  <si>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</si>
  <si>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</si>
  <si>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</si>
  <si>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</si>
  <si>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</si>
  <si>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</si>
  <si>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</si>
  <si>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</si>
  <si>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</si>
  <si>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</si>
  <si>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</si>
  <si>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</si>
  <si>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</si>
  <si>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</si>
  <si>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</si>
  <si>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</si>
  <si>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</si>
  <si>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</si>
  <si>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</si>
  <si>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</si>
  <si>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</si>
  <si>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</si>
  <si>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</si>
  <si>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</si>
  <si>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</si>
  <si>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</si>
  <si>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</si>
  <si>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</si>
  <si>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</si>
  <si>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</si>
  <si>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</si>
  <si>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</si>
  <si>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</si>
  <si>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</si>
  <si>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</si>
  <si>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</si>
  <si>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</si>
  <si>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</si>
  <si>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</si>
  <si>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</si>
  <si>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</si>
  <si>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</si>
  <si>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</si>
  <si>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</si>
  <si>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</si>
  <si>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</si>
  <si>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</si>
  <si>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</si>
  <si>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</si>
  <si>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</si>
  <si>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</si>
  <si>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</si>
  <si>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</si>
  <si>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</si>
  <si>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</si>
  <si>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</si>
  <si>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</si>
  <si>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</si>
  <si>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</si>
  <si>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</si>
  <si>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</si>
  <si>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</si>
  <si>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</si>
  <si>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</si>
  <si>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</si>
  <si>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</si>
  <si>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</si>
  <si>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</si>
  <si>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</si>
  <si>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</si>
  <si>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</si>
  <si>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</si>
  <si>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</si>
  <si>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</si>
  <si>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</si>
  <si>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</si>
  <si>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</si>
  <si>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</si>
  <si>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</si>
  <si>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</si>
  <si>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</si>
  <si>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</si>
  <si>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</si>
  <si>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</si>
  <si>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</si>
  <si>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</si>
  <si>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</si>
  <si>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</si>
  <si>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</si>
  <si>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</si>
  <si>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</si>
  <si>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</si>
  <si>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</si>
  <si>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</si>
  <si>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</si>
  <si>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</si>
  <si>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</si>
  <si>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</si>
  <si>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</si>
  <si>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</si>
  <si>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</si>
  <si>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</si>
  <si>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</si>
  <si>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</si>
  <si>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</si>
  <si>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</si>
  <si>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</si>
  <si>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</si>
  <si>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</si>
  <si>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</si>
  <si>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</si>
  <si>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</si>
  <si>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</si>
  <si>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</si>
  <si>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</si>
  <si>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</si>
  <si>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</si>
  <si>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</si>
  <si>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</si>
  <si>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</si>
  <si>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</si>
  <si>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</si>
  <si>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</si>
  <si>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</si>
  <si>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</si>
  <si>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</si>
  <si>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</si>
  <si>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</si>
  <si>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</si>
  <si>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</si>
  <si>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</si>
  <si>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</si>
  <si>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</si>
  <si>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</si>
  <si>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</si>
  <si>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</si>
  <si>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</si>
  <si>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</si>
  <si>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</si>
  <si>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</si>
  <si>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</si>
  <si>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</si>
  <si>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</si>
  <si>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</si>
  <si>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</si>
  <si>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</si>
  <si>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</si>
  <si>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</si>
  <si>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</si>
  <si>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</si>
  <si>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</si>
  <si>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</si>
  <si>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</si>
  <si>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</si>
  <si>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</si>
  <si>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</si>
  <si>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</si>
  <si>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</si>
  <si>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</si>
  <si>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</si>
  <si>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</si>
  <si>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</si>
  <si>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</si>
  <si>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</si>
  <si>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</si>
  <si>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</si>
  <si>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</si>
  <si>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</si>
  <si>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</si>
  <si>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</si>
  <si>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</si>
  <si>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</si>
  <si>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</si>
  <si>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</si>
  <si>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</si>
  <si>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</si>
  <si>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</si>
  <si>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</si>
  <si>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</si>
  <si>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</si>
  <si>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</si>
  <si>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</si>
  <si>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</si>
  <si>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</si>
  <si>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</si>
  <si>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</si>
  <si>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</si>
  <si>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</si>
  <si>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</si>
  <si>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</si>
  <si>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</si>
  <si>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</si>
  <si>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</si>
  <si>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</si>
  <si>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</si>
  <si>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</si>
  <si>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</si>
  <si>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</si>
  <si>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</si>
  <si>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</si>
  <si>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</si>
  <si>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</si>
  <si>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</si>
  <si>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</si>
  <si>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</si>
  <si>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</si>
  <si>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</si>
  <si>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</si>
  <si>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</si>
  <si>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</si>
  <si>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</si>
  <si>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</si>
  <si>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</si>
  <si>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</si>
  <si>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</si>
  <si>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</si>
  <si>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</si>
  <si>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</si>
  <si>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</si>
  <si>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</si>
  <si>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</si>
  <si>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</si>
  <si>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</si>
  <si>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</si>
  <si>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</si>
  <si>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</si>
  <si>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</si>
  <si>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</si>
  <si>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</si>
  <si>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</si>
  <si>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</si>
  <si>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</si>
  <si>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</si>
  <si>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</si>
  <si>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</si>
  <si>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</si>
  <si>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</si>
  <si>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</si>
  <si>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</si>
  <si>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</si>
  <si>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</si>
  <si>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</si>
  <si>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</si>
  <si>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</si>
  <si>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</si>
  <si>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</si>
  <si>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</si>
  <si>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</si>
  <si>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</si>
  <si>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</si>
  <si>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</si>
  <si>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</si>
  <si>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</si>
  <si>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</si>
  <si>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</si>
  <si>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</si>
  <si>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</si>
  <si>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</si>
  <si>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</si>
  <si>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</si>
  <si>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</si>
  <si>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</si>
  <si>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</si>
  <si>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</si>
  <si>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</si>
  <si>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</si>
  <si>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</si>
  <si>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</si>
  <si>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</si>
  <si>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</si>
  <si>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</si>
  <si>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</si>
  <si>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</si>
  <si>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</si>
  <si>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</si>
  <si>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</si>
  <si>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</si>
  <si>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</si>
  <si>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</si>
  <si>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</si>
  <si>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</si>
  <si>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</si>
  <si>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</si>
  <si>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</si>
  <si>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</si>
  <si>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</si>
  <si>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</si>
  <si>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</si>
  <si>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</si>
  <si>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</si>
  <si>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</si>
  <si>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</si>
  <si>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</si>
  <si>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</si>
  <si>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</si>
  <si>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</si>
  <si>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</si>
  <si>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</si>
  <si>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</si>
  <si>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</si>
  <si>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</si>
  <si>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</si>
  <si>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</si>
  <si>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</si>
  <si>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</si>
  <si>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</si>
  <si>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</si>
  <si>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</si>
  <si>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</si>
  <si>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</si>
  <si>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</si>
  <si>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</si>
  <si>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</si>
  <si>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</si>
  <si>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</si>
  <si>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</si>
  <si>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</si>
  <si>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</si>
  <si>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</si>
  <si>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</si>
  <si>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</si>
  <si>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</si>
  <si>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</si>
  <si>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</si>
  <si>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</si>
  <si>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</si>
  <si>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</si>
  <si>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</si>
  <si>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</si>
  <si>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</si>
  <si>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</si>
  <si>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</si>
  <si>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</si>
  <si>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</si>
  <si>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</si>
  <si>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</si>
  <si>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</si>
  <si>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</si>
  <si>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</si>
  <si>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</si>
  <si>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</si>
  <si>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</si>
  <si>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</si>
  <si>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</si>
  <si>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</si>
  <si>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</si>
  <si>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</si>
  <si>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</si>
  <si>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</si>
  <si>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</si>
  <si>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</si>
  <si>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</si>
  <si>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</si>
  <si>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</si>
  <si>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</si>
  <si>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</si>
  <si>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</si>
  <si>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</si>
  <si>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</si>
  <si>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</si>
  <si>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</si>
  <si>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</si>
  <si>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</si>
  <si>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</si>
  <si>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</si>
  <si>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</si>
  <si>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</si>
  <si>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</si>
  <si>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</si>
  <si>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</si>
  <si>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</si>
  <si>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</si>
  <si>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</si>
  <si>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</si>
  <si>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</si>
  <si>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</si>
  <si>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</si>
  <si>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</si>
  <si>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</si>
  <si>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</si>
  <si>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</si>
  <si>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</si>
  <si>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</si>
  <si>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</si>
  <si>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</si>
  <si>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</si>
  <si>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</si>
  <si>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</si>
  <si>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</si>
  <si>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</si>
  <si>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</si>
  <si>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</si>
  <si>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</si>
  <si>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</si>
  <si>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</si>
  <si>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</si>
  <si>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</si>
  <si>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</si>
  <si>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</si>
  <si>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</si>
  <si>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</si>
  <si>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</si>
  <si>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</si>
  <si>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</si>
  <si>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</si>
  <si>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</si>
  <si>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</si>
  <si>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</si>
  <si>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</si>
  <si>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</si>
  <si>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</si>
  <si>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</si>
  <si>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</si>
  <si>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</si>
  <si>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</si>
  <si>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</si>
  <si>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</si>
  <si>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</si>
  <si>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</si>
  <si>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</si>
  <si>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</si>
  <si>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</si>
  <si>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</si>
  <si>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</si>
  <si>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</si>
  <si>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</si>
  <si>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</si>
  <si>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</si>
  <si>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</si>
  <si>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</si>
  <si>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</si>
  <si>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</si>
  <si>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</si>
  <si>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</si>
  <si>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</si>
  <si>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</si>
  <si>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</si>
  <si>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</si>
  <si>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</si>
  <si>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</si>
  <si>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</si>
  <si>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</si>
  <si>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</si>
  <si>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</si>
  <si>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</si>
  <si>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</si>
  <si>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</si>
  <si>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</si>
  <si>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</si>
  <si>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</si>
  <si>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</si>
  <si>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</si>
  <si>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</si>
  <si>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</si>
  <si>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</si>
  <si>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</si>
  <si>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</si>
  <si>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</si>
  <si>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</si>
  <si>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</si>
  <si>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</si>
  <si>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</si>
  <si>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</si>
  <si>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</si>
  <si>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</si>
  <si>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</si>
  <si>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</si>
  <si>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</si>
  <si>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</si>
  <si>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</si>
  <si>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</si>
  <si>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</si>
  <si>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</si>
  <si>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</si>
  <si>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</si>
  <si>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</si>
  <si>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</si>
  <si>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</si>
  <si>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</si>
  <si>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</si>
  <si>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</si>
  <si>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</si>
  <si>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</si>
  <si>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</si>
  <si>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</si>
  <si>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</si>
  <si>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</si>
  <si>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</si>
  <si>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</si>
  <si>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</si>
  <si>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</si>
  <si>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</si>
  <si>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</si>
  <si>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</si>
  <si>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</si>
  <si>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</si>
  <si>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</si>
  <si>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</si>
  <si>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</si>
  <si>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</si>
  <si>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</si>
  <si>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</si>
  <si>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</si>
  <si>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</si>
  <si>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</si>
  <si>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</si>
  <si>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</si>
  <si>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</si>
  <si>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</si>
  <si>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</si>
  <si>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</si>
  <si>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</si>
  <si>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</si>
  <si>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</si>
  <si>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</si>
  <si>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</si>
  <si>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</si>
  <si>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</si>
  <si>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</si>
  <si>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</si>
  <si>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</si>
  <si>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</si>
  <si>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</si>
  <si>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</si>
  <si>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</si>
  <si>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</si>
  <si>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</si>
  <si>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</si>
  <si>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</si>
  <si>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</si>
  <si>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</si>
  <si>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</si>
  <si>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</si>
  <si>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</si>
  <si>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</si>
  <si>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</si>
  <si>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</si>
  <si>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</si>
  <si>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</si>
  <si>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</si>
  <si>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</si>
  <si>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</si>
  <si>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</si>
  <si>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</si>
  <si>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</si>
  <si>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</si>
  <si>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</si>
  <si>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</si>
  <si>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</si>
  <si>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</si>
  <si>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</si>
  <si>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</si>
  <si>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</si>
  <si>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</si>
  <si>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</si>
  <si>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</si>
  <si>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</si>
  <si>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</si>
  <si>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</si>
  <si>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</si>
  <si>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</si>
  <si>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</si>
  <si>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</si>
  <si>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</si>
  <si>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</si>
  <si>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</si>
  <si>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</si>
  <si>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</si>
  <si>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</si>
  <si>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</si>
  <si>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</si>
  <si>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</si>
  <si>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</si>
  <si>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</si>
  <si>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</si>
  <si>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</si>
  <si>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</si>
  <si>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</si>
  <si>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</si>
  <si>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</si>
  <si>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</si>
  <si>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</si>
  <si>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</si>
  <si>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</si>
  <si>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</si>
  <si>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</si>
  <si>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</si>
  <si>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</si>
  <si>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</si>
  <si>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</si>
  <si>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</si>
  <si>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</si>
  <si>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</si>
  <si>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</si>
  <si>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</si>
  <si>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</si>
  <si>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</si>
  <si>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</si>
  <si>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</si>
  <si>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</si>
  <si>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</si>
  <si>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</si>
  <si>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</si>
  <si>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</si>
  <si>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</si>
  <si>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</si>
  <si>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</si>
  <si>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</si>
  <si>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</si>
  <si>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</si>
  <si>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</si>
  <si>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</si>
  <si>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</si>
  <si>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</si>
  <si>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</si>
  <si>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</si>
  <si>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</si>
  <si>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</si>
  <si>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</si>
  <si>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</si>
  <si>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</si>
  <si>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</si>
  <si>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</si>
  <si>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</si>
  <si>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</si>
  <si>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</si>
  <si>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</si>
  <si>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</si>
  <si>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</si>
  <si>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</si>
  <si>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</si>
  <si>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</si>
  <si>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</si>
  <si>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</si>
  <si>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</si>
  <si>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</si>
  <si>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</si>
  <si>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</si>
  <si>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</si>
  <si>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</si>
  <si>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</si>
  <si>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</si>
  <si>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</si>
  <si>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</si>
  <si>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</si>
  <si>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</si>
  <si>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</si>
  <si>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</si>
  <si>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</si>
  <si>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</si>
  <si>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</si>
  <si>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</si>
  <si>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</si>
  <si>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</si>
  <si>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</si>
  <si>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</si>
  <si>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</si>
  <si>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</si>
  <si>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</si>
  <si>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</si>
  <si>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</si>
  <si>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</si>
  <si>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</si>
  <si>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</si>
  <si>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</si>
  <si>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</si>
  <si>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</si>
  <si>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</si>
  <si>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</si>
  <si>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</si>
  <si>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</si>
  <si>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</si>
  <si>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</si>
  <si>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</si>
  <si>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</si>
  <si>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</si>
  <si>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</si>
  <si>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</si>
  <si>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</si>
  <si>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</si>
  <si>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</si>
  <si>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</si>
  <si>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</si>
  <si>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</si>
  <si>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</si>
  <si>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</si>
  <si>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</si>
  <si>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</si>
  <si>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</si>
  <si>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</si>
  <si>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</si>
  <si>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</si>
  <si>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</si>
  <si>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</si>
  <si>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</si>
  <si>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</si>
  <si>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</si>
  <si>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</si>
  <si>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</si>
  <si>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</si>
  <si>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</si>
  <si>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</si>
  <si>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</si>
  <si>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</si>
  <si>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</si>
  <si>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</si>
  <si>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</si>
  <si>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</si>
  <si>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</si>
  <si>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</si>
  <si>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</si>
  <si>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</si>
  <si>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</si>
  <si>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</si>
  <si>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</si>
  <si>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</si>
  <si>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</si>
  <si>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</si>
  <si>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</si>
  <si>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</si>
  <si>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</si>
  <si>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</si>
  <si>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</si>
  <si>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</si>
  <si>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</si>
  <si>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</si>
  <si>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</si>
  <si>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</si>
  <si>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</si>
  <si>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</si>
  <si>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</si>
  <si>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</si>
  <si>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</si>
  <si>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</si>
  <si>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</si>
  <si>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</si>
  <si>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</si>
  <si>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</si>
  <si>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</si>
  <si>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</si>
  <si>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</si>
  <si>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</si>
  <si>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</si>
  <si>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</si>
  <si>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</si>
  <si>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</si>
  <si>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</si>
  <si>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</si>
  <si>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</si>
  <si>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</si>
  <si>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</si>
  <si>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</si>
  <si>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</si>
  <si>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</si>
  <si>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</si>
  <si>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</si>
  <si>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</si>
  <si>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</si>
  <si>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</si>
  <si>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</si>
  <si>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</si>
  <si>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</si>
  <si>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</si>
  <si>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</si>
  <si>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</si>
  <si>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</si>
  <si>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</si>
  <si>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</si>
  <si>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</si>
  <si>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</si>
  <si>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</si>
  <si>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</si>
  <si>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</si>
  <si>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</si>
  <si>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</si>
  <si>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</si>
  <si>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</si>
  <si>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</si>
  <si>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</si>
  <si>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</si>
  <si>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</si>
  <si>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</si>
  <si>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</si>
  <si>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</si>
  <si>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</si>
  <si>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</si>
  <si>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</si>
  <si>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</si>
  <si>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</si>
  <si>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</si>
  <si>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</si>
  <si>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</si>
  <si>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</si>
  <si>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</si>
  <si>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</si>
  <si>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</si>
  <si>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</si>
  <si>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</si>
  <si>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</si>
  <si>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</si>
  <si>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</si>
  <si>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</si>
  <si>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</si>
  <si>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</si>
  <si>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</si>
  <si>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</si>
  <si>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</si>
  <si>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</si>
  <si>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</si>
  <si>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</si>
  <si>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</si>
  <si>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</si>
  <si>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</si>
  <si>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</si>
  <si>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</si>
  <si>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</si>
  <si>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</si>
  <si>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</si>
  <si>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</si>
  <si>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</si>
  <si>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</si>
  <si>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</si>
  <si>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</si>
  <si>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</si>
  <si>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</si>
  <si>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</si>
  <si>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</si>
  <si>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</si>
  <si>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</si>
  <si>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</si>
  <si>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</si>
  <si>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</si>
  <si>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</si>
  <si>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</si>
  <si>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</si>
  <si>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</si>
  <si>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</si>
  <si>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</si>
  <si>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</si>
  <si>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</si>
  <si>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</si>
  <si>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</si>
  <si>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</si>
  <si>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</si>
  <si>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</si>
  <si>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</si>
  <si>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</si>
  <si>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</si>
  <si>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</si>
  <si>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</si>
  <si>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</si>
  <si>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</si>
  <si>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</si>
  <si>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</si>
  <si>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</si>
  <si>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</si>
  <si>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</si>
  <si>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</si>
  <si>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</si>
  <si>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</si>
  <si>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</si>
  <si>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</si>
  <si>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</si>
  <si>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</si>
  <si>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</si>
  <si>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</si>
  <si>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</si>
  <si>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</si>
  <si>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</si>
  <si>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</si>
  <si>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</si>
  <si>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</si>
  <si>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</si>
  <si>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</si>
  <si>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</si>
  <si>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</si>
  <si>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</si>
  <si>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</si>
  <si>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</si>
  <si>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</si>
  <si>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</si>
  <si>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</si>
  <si>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</si>
  <si>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</si>
  <si>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</si>
  <si>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</si>
  <si>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</si>
  <si>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</si>
  <si>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</si>
  <si>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</si>
  <si>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</si>
  <si>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</si>
  <si>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</si>
  <si>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</si>
  <si>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</si>
  <si>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</si>
  <si>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</si>
  <si>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</si>
  <si>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</si>
  <si>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</si>
  <si>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</si>
  <si>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</si>
  <si>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</si>
  <si>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</si>
  <si>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</si>
  <si>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</si>
  <si>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</si>
  <si>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</si>
  <si>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</si>
  <si>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</si>
  <si>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</si>
  <si>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</si>
  <si>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</si>
  <si>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</si>
  <si>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</si>
  <si>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</si>
  <si>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</si>
  <si>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</si>
  <si>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</si>
  <si>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</si>
  <si>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</si>
  <si>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</si>
  <si>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</si>
  <si>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</si>
  <si>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</si>
  <si>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</si>
  <si>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</si>
  <si>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</si>
  <si>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</si>
  <si>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</si>
  <si>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</si>
  <si>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</si>
  <si>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</si>
  <si>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</si>
  <si>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</si>
  <si>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</si>
  <si>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</si>
  <si>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</si>
  <si>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</si>
  <si>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</si>
  <si>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</si>
  <si>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</si>
  <si>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</si>
  <si>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</si>
  <si>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</si>
  <si>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</si>
  <si>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</si>
  <si>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</si>
  <si>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</si>
  <si>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</si>
  <si>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</si>
  <si>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</si>
  <si>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</si>
  <si>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</si>
  <si>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</si>
  <si>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</si>
  <si>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</si>
  <si>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</si>
  <si>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</si>
  <si>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</si>
  <si>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</si>
  <si>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</si>
  <si>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</si>
  <si>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</si>
  <si>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</si>
  <si>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</si>
  <si>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</si>
  <si>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</si>
  <si>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</si>
  <si>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</si>
  <si>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</si>
  <si>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</si>
  <si>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</si>
  <si>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</si>
  <si>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</si>
  <si>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</si>
  <si>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</si>
  <si>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</si>
  <si>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</si>
  <si>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</si>
  <si>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</si>
  <si>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</si>
  <si>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</si>
  <si>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</si>
  <si>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</si>
  <si>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</si>
  <si>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</si>
  <si>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</si>
  <si>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</si>
  <si>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</si>
  <si>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</si>
  <si>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</si>
  <si>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</si>
  <si>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</si>
  <si>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</si>
  <si>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</si>
  <si>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</si>
  <si>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</si>
  <si>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</si>
  <si>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</si>
  <si>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</si>
  <si>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</si>
  <si>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</si>
  <si>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</si>
  <si>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</si>
  <si>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</si>
  <si>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</si>
  <si>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</si>
  <si>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</si>
  <si>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</si>
  <si>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</si>
  <si>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</si>
  <si>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</si>
  <si>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</si>
  <si>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</si>
  <si>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</si>
  <si>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</si>
  <si>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</si>
  <si>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</si>
  <si>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</si>
  <si>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</si>
  <si>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</si>
  <si>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</si>
  <si>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</si>
  <si>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</si>
  <si>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</si>
  <si>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</si>
  <si>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</si>
  <si>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</si>
  <si>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</si>
  <si>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</si>
  <si>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</si>
  <si>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</si>
  <si>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</si>
  <si>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</si>
  <si>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</si>
  <si>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</si>
  <si>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</si>
  <si>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</si>
  <si>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</si>
  <si>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</si>
  <si>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</si>
  <si>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</si>
  <si>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</si>
  <si>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</si>
  <si>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</si>
  <si>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</si>
  <si>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</si>
  <si>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</si>
  <si>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</si>
  <si>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</si>
  <si>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</si>
  <si>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</si>
  <si>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</si>
  <si>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</si>
  <si>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</si>
  <si>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</si>
  <si>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</si>
  <si>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</si>
  <si>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</si>
  <si>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</si>
  <si>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</si>
  <si>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</si>
  <si>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</si>
  <si>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</si>
  <si>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</si>
  <si>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</si>
  <si>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</si>
  <si>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</si>
  <si>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</si>
  <si>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</si>
  <si>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</si>
  <si>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</si>
  <si>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</si>
  <si>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</si>
  <si>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</si>
  <si>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</si>
  <si>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</si>
  <si>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</si>
  <si>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</si>
  <si>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</si>
  <si>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</si>
  <si>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</si>
  <si>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</si>
  <si>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</si>
  <si>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</si>
  <si>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</si>
  <si>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</si>
  <si>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</si>
  <si>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</si>
  <si>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</si>
  <si>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</si>
  <si>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</si>
  <si>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</si>
  <si>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</si>
  <si>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</si>
  <si>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</si>
  <si>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</si>
  <si>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</si>
  <si>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</si>
  <si>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</si>
  <si>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</si>
  <si>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</si>
  <si>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</si>
  <si>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</si>
  <si>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</si>
  <si>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</si>
  <si>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</si>
  <si>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</si>
  <si>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</si>
  <si>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</si>
  <si>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</si>
  <si>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</si>
  <si>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</si>
  <si>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</si>
  <si>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</si>
  <si>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</si>
  <si>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</si>
  <si>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</si>
  <si>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</si>
  <si>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</si>
  <si>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</si>
  <si>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</si>
  <si>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</si>
  <si>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</si>
  <si>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</si>
  <si>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</si>
  <si>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</si>
  <si>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</si>
  <si>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</si>
  <si>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</si>
  <si>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</si>
  <si>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</si>
  <si>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</si>
  <si>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</si>
  <si>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</si>
  <si>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</si>
  <si>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</si>
  <si>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</si>
  <si>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</si>
  <si>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</si>
  <si>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</si>
  <si>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</si>
  <si>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</si>
  <si>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</si>
  <si>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</si>
  <si>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</si>
  <si>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</si>
  <si>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</si>
  <si>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</si>
  <si>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</si>
  <si>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</si>
  <si>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</si>
  <si>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</si>
  <si>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</si>
  <si>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</si>
  <si>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</si>
  <si>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</si>
  <si>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</si>
  <si>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</si>
  <si>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</si>
  <si>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</si>
  <si>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</si>
  <si>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</si>
  <si>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</si>
  <si>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</si>
  <si>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</si>
  <si>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</si>
  <si>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</si>
  <si>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</si>
  <si>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</si>
  <si>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</si>
  <si>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</si>
  <si>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</si>
  <si>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</si>
  <si>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</si>
  <si>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</si>
  <si>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</si>
  <si>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</si>
  <si>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</si>
  <si>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</si>
  <si>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</si>
  <si>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</si>
  <si>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</si>
  <si>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</si>
  <si>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</si>
  <si>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</si>
  <si>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</si>
  <si>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</si>
  <si>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</si>
  <si>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</si>
  <si>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</si>
  <si>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</si>
  <si>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</si>
  <si>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</si>
  <si>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</si>
  <si>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</si>
  <si>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</si>
  <si>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</si>
  <si>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</si>
  <si>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</si>
  <si>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</si>
  <si>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</si>
  <si>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</si>
  <si>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</si>
  <si>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</si>
  <si>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</si>
  <si>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</si>
  <si>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</si>
  <si>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</si>
  <si>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</si>
  <si>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</si>
  <si>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</si>
  <si>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</si>
  <si>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</si>
  <si>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</si>
  <si>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</si>
  <si>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</si>
  <si>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</si>
  <si>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</si>
  <si>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</si>
  <si>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</si>
  <si>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</si>
  <si>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</si>
  <si>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</si>
  <si>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</si>
  <si>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</si>
  <si>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</si>
  <si>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</si>
  <si>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</si>
  <si>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</si>
  <si>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</si>
  <si>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</si>
  <si>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</si>
  <si>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</si>
  <si>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</si>
  <si>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</si>
  <si>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</si>
  <si>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</si>
  <si>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</si>
  <si>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</si>
  <si>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</si>
  <si>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</si>
  <si>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</si>
  <si>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</si>
  <si>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</si>
  <si>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</si>
  <si>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</si>
  <si>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</si>
  <si>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</si>
  <si>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</si>
  <si>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</si>
  <si>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</si>
  <si>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</si>
  <si>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</si>
  <si>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</si>
  <si>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</si>
  <si>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</si>
  <si>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</si>
  <si>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</si>
  <si>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</si>
  <si>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</si>
  <si>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</si>
  <si>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</si>
  <si>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</si>
  <si>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</si>
  <si>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</si>
  <si>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</si>
  <si>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</si>
  <si>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</si>
  <si>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</si>
  <si>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</si>
  <si>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</si>
  <si>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</si>
  <si>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</si>
  <si>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</si>
  <si>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</si>
  <si>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</si>
  <si>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</si>
  <si>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</si>
  <si>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</si>
  <si>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</si>
  <si>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</si>
  <si>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</si>
  <si>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</si>
  <si>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</si>
  <si>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</si>
  <si>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</si>
  <si>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</si>
  <si>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</si>
  <si>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</si>
  <si>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</si>
  <si>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</si>
  <si>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</si>
  <si>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</si>
  <si>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</si>
  <si>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</si>
  <si>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</si>
  <si>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</si>
  <si>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</si>
  <si>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</si>
  <si>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</si>
  <si>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</si>
  <si>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</si>
  <si>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</si>
  <si>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</si>
  <si>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</si>
  <si>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</si>
  <si>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</si>
  <si>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</si>
  <si>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</si>
  <si>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</si>
  <si>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</si>
  <si>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</si>
  <si>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</si>
  <si>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</si>
  <si>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</si>
  <si>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</si>
  <si>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</si>
  <si>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</si>
  <si>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</si>
  <si>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</si>
  <si>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</si>
  <si>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</si>
  <si>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</si>
  <si>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</si>
  <si>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</si>
  <si>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</si>
  <si>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</si>
  <si>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</si>
  <si>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</si>
  <si>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</si>
  <si>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</si>
  <si>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</si>
  <si>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</si>
  <si>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</si>
  <si>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</si>
  <si>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</si>
  <si>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</si>
  <si>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</si>
  <si>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</si>
  <si>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</si>
  <si>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</si>
  <si>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</si>
  <si>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</si>
  <si>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</si>
  <si>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</si>
  <si>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</si>
  <si>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</si>
  <si>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</si>
  <si>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</si>
  <si>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</si>
  <si>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</si>
  <si>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</si>
  <si>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</si>
  <si>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</si>
  <si>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</si>
  <si>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</si>
  <si>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</si>
  <si>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</si>
  <si>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</si>
  <si>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</si>
  <si>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</si>
  <si>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</si>
  <si>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</si>
  <si>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</si>
  <si>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</si>
  <si>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</si>
  <si>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</si>
  <si>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</si>
  <si>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</si>
  <si>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</si>
  <si>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</si>
  <si>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</si>
  <si>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</si>
  <si>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</si>
  <si>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</si>
  <si>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</si>
  <si>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</si>
  <si>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</si>
  <si>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</si>
  <si>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</si>
  <si>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</si>
  <si>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</si>
  <si>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</si>
  <si>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</si>
  <si>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</si>
  <si>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</si>
  <si>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</si>
  <si>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</si>
  <si>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</si>
  <si>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</si>
  <si>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</si>
  <si>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</si>
  <si>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</si>
  <si>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</si>
  <si>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</si>
  <si>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</si>
  <si>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</si>
  <si>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</si>
  <si>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</si>
  <si>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</si>
  <si>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</si>
  <si>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</si>
  <si>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</si>
  <si>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</si>
  <si>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</si>
  <si>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</si>
  <si>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</si>
  <si>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</si>
  <si>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</si>
  <si>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</si>
  <si>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</si>
  <si>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</si>
  <si>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</si>
  <si>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</si>
  <si>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</si>
  <si>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</si>
  <si>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</si>
  <si>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</si>
  <si>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</si>
  <si>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</si>
  <si>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</si>
  <si>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</si>
  <si>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</si>
  <si>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</si>
  <si>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</si>
  <si>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</si>
  <si>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</si>
  <si>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</si>
  <si>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</si>
  <si>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</si>
  <si>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</si>
  <si>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</si>
  <si>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</si>
  <si>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</si>
  <si>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</si>
  <si>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</si>
  <si>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</si>
  <si>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</si>
  <si>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</si>
  <si>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</si>
  <si>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</si>
  <si>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</si>
  <si>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</si>
  <si>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</si>
  <si>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</si>
  <si>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</si>
  <si>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</si>
  <si>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</si>
  <si>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</si>
  <si>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</si>
  <si>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</si>
  <si>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</si>
  <si>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</si>
  <si>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</si>
  <si>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</si>
  <si>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</si>
  <si>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</si>
  <si>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</si>
  <si>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</si>
  <si>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</si>
  <si>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</si>
  <si>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</si>
  <si>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</si>
  <si>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</si>
  <si>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</si>
  <si>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</si>
  <si>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</si>
  <si>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</si>
  <si>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</si>
  <si>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</si>
  <si>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</si>
  <si>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</si>
  <si>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</si>
  <si>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</si>
  <si>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</si>
  <si>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</si>
  <si>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</si>
  <si>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</si>
  <si>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</si>
  <si>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</si>
  <si>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</si>
  <si>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</si>
  <si>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</si>
  <si>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</si>
  <si>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</si>
  <si>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</si>
  <si>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</si>
  <si>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</si>
  <si>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</si>
  <si>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</si>
  <si>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</si>
  <si>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</si>
  <si>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</si>
  <si>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</si>
  <si>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</si>
  <si>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</si>
  <si>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</si>
  <si>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</si>
  <si>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</si>
  <si>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</si>
  <si>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</si>
  <si>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</si>
  <si>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</si>
  <si>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</si>
  <si>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</si>
  <si>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</si>
  <si>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</si>
  <si>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</si>
  <si>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</si>
  <si>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</si>
  <si>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</si>
  <si>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</si>
  <si>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</si>
  <si>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</si>
  <si>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</si>
  <si>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</si>
  <si>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</si>
  <si>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</si>
  <si>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</si>
  <si>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</si>
  <si>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</si>
  <si>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</si>
  <si>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</si>
  <si>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</si>
  <si>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</si>
  <si>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</si>
  <si>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</si>
  <si>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</si>
  <si>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</si>
  <si>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</si>
  <si>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</si>
  <si>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</si>
  <si>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</si>
  <si>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</si>
  <si>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</si>
  <si>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</si>
  <si>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</si>
  <si>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</si>
  <si>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</si>
  <si>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</si>
  <si>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</si>
  <si>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</si>
  <si>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</si>
  <si>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</si>
  <si>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</si>
  <si>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</si>
  <si>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</si>
  <si>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</si>
  <si>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</si>
  <si>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</si>
  <si>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</si>
  <si>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</si>
  <si>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</si>
  <si>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</si>
  <si>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</si>
  <si>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</si>
  <si>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</si>
  <si>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</si>
  <si>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</si>
  <si>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</si>
  <si>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</si>
  <si>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</si>
  <si>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</si>
  <si>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</si>
  <si>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</si>
  <si>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</si>
  <si>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</si>
  <si>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</si>
  <si>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</si>
  <si>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</si>
  <si>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</si>
  <si>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</si>
  <si>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</si>
  <si>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</si>
  <si>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</si>
  <si>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</si>
  <si>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</si>
  <si>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</si>
  <si>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</si>
  <si>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</si>
  <si>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</si>
  <si>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</si>
  <si>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</si>
  <si>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</si>
  <si>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</si>
  <si>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</si>
  <si>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</si>
  <si>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</si>
  <si>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</si>
  <si>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</si>
  <si>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</si>
  <si>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</si>
  <si>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</si>
  <si>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</si>
  <si>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</si>
  <si>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</si>
  <si>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</si>
  <si>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</si>
  <si>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</si>
  <si>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</si>
  <si>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</si>
  <si>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</si>
  <si>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</si>
  <si>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</si>
  <si>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</si>
  <si>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</si>
  <si>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</si>
  <si>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</si>
  <si>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</si>
  <si>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</si>
  <si>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</si>
  <si>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</si>
  <si>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</si>
  <si>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</si>
  <si>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</si>
  <si>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</si>
  <si>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</si>
  <si>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</si>
  <si>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</si>
  <si>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</si>
  <si>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</si>
  <si>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</si>
  <si>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</si>
  <si>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</si>
  <si>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</si>
  <si>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</si>
  <si>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</si>
  <si>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</si>
  <si>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</si>
  <si>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</si>
  <si>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</si>
  <si>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</si>
  <si>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</si>
  <si>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</si>
  <si>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</si>
  <si>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</si>
  <si>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</si>
  <si>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</si>
  <si>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</si>
  <si>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</si>
  <si>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</si>
  <si>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</si>
  <si>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</si>
  <si>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</si>
  <si>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</si>
  <si>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</si>
  <si>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</si>
  <si>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</si>
  <si>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</si>
  <si>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</si>
  <si>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</si>
  <si>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</si>
  <si>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</si>
  <si>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</si>
  <si>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</si>
  <si>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</si>
  <si>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</si>
  <si>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</si>
  <si>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</si>
  <si>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</si>
  <si>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</si>
  <si>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</si>
  <si>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</si>
  <si>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</si>
  <si>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</si>
  <si>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</si>
  <si>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</si>
  <si>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</si>
  <si>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</si>
  <si>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</si>
  <si>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</si>
  <si>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</si>
  <si>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</si>
  <si>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</si>
  <si>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</si>
  <si>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</si>
  <si>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</si>
  <si>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</si>
  <si>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</si>
  <si>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</si>
  <si>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</si>
  <si>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</si>
  <si>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</si>
  <si>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</si>
  <si>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</si>
  <si>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</si>
  <si>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</si>
  <si>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</si>
  <si>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</si>
  <si>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</si>
  <si>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</si>
  <si>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</si>
  <si>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</si>
  <si>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</si>
  <si>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</si>
  <si>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</si>
  <si>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</si>
  <si>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</si>
  <si>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</si>
  <si>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</si>
  <si>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</si>
  <si>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</si>
  <si>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</si>
  <si>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</si>
  <si>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</si>
  <si>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</si>
  <si>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</si>
  <si>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</si>
  <si>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</si>
  <si>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</si>
  <si>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</si>
  <si>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</si>
  <si>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</si>
  <si>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</si>
  <si>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</si>
  <si>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</si>
  <si>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</si>
  <si>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</si>
  <si>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</si>
  <si>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</si>
  <si>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</si>
  <si>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</si>
  <si>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</si>
  <si>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</si>
  <si>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</si>
  <si>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</si>
  <si>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</si>
  <si>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</si>
  <si>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</si>
  <si>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</si>
  <si>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</si>
  <si>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</si>
  <si>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</si>
  <si>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</si>
  <si>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</si>
  <si>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</si>
  <si>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</si>
  <si>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</si>
  <si>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</si>
  <si>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</si>
  <si>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</si>
  <si>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</si>
  <si>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</si>
  <si>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</si>
  <si>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</si>
  <si>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</si>
  <si>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</si>
  <si>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</si>
  <si>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</si>
  <si>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</si>
  <si>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</si>
  <si>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</si>
  <si>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</si>
  <si>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</si>
  <si>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</si>
  <si>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</si>
  <si>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</si>
  <si>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</si>
  <si>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</si>
  <si>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</si>
  <si>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</si>
  <si>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</si>
  <si>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</si>
  <si>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</si>
  <si>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</si>
  <si>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</si>
  <si>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</si>
  <si>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</si>
  <si>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</si>
  <si>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</si>
  <si>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</si>
  <si>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</si>
  <si>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</si>
  <si>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</si>
  <si>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</si>
  <si>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</si>
  <si>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</si>
  <si>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</si>
  <si>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</si>
  <si>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</si>
  <si>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</si>
  <si>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</si>
  <si>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</si>
  <si>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</si>
  <si>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</si>
  <si>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</si>
  <si>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</si>
  <si>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</si>
  <si>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</si>
  <si>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</si>
  <si>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</si>
  <si>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</si>
  <si>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</si>
  <si>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</si>
  <si>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</si>
  <si>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</si>
  <si>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</si>
  <si>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</si>
  <si>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</si>
  <si>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</si>
  <si>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</si>
  <si>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</si>
  <si>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</si>
  <si>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</si>
  <si>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</si>
  <si>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</si>
  <si>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</si>
  <si>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</si>
  <si>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</si>
  <si>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</si>
  <si>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</si>
  <si>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</si>
  <si>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</si>
  <si>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</si>
  <si>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</si>
  <si>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</si>
  <si>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</si>
  <si>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</si>
  <si>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</si>
  <si>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</si>
  <si>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</si>
  <si>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</si>
  <si>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</si>
  <si>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</si>
  <si>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</si>
  <si>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</si>
  <si>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</si>
  <si>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</si>
  <si>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</si>
  <si>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</si>
  <si>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</si>
  <si>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</si>
  <si>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</si>
  <si>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</si>
  <si>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</si>
  <si>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</si>
  <si>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</si>
  <si>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</si>
  <si>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</si>
  <si>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</si>
  <si>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</si>
  <si>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</si>
  <si>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</si>
  <si>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</si>
  <si>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</si>
  <si>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</si>
  <si>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</si>
  <si>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</si>
  <si>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</si>
  <si>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</si>
  <si>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</si>
  <si>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</si>
  <si>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</si>
  <si>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</si>
  <si>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</si>
  <si>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</si>
  <si>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</si>
  <si>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</si>
  <si>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</si>
  <si>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</si>
  <si>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</si>
  <si>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</si>
  <si>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</si>
  <si>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</si>
  <si>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</si>
  <si>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</si>
  <si>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</si>
  <si>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</si>
  <si>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</si>
  <si>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</si>
  <si>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</si>
  <si>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</si>
  <si>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</si>
  <si>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</si>
  <si>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</si>
  <si>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</si>
  <si>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</si>
  <si>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</si>
  <si>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</si>
  <si>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</si>
  <si>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</si>
  <si>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</si>
  <si>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</si>
  <si>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</si>
  <si>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</si>
  <si>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</si>
  <si>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</si>
  <si>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</si>
  <si>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</si>
  <si>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</si>
  <si>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</si>
  <si>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</si>
  <si>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</si>
  <si>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</si>
  <si>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</si>
  <si>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</si>
  <si>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</si>
  <si>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</si>
  <si>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</si>
  <si>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</si>
  <si>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</si>
  <si>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</si>
  <si>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</si>
  <si>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</si>
  <si>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</si>
  <si>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</si>
  <si>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</si>
  <si>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</si>
  <si>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</si>
  <si>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</si>
  <si>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</si>
  <si>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</si>
  <si>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</si>
  <si>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</si>
  <si>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</si>
  <si>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</si>
  <si>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</si>
  <si>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</si>
  <si>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</si>
  <si>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</si>
  <si>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</si>
  <si>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</si>
  <si>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</si>
  <si>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</si>
  <si>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</si>
  <si>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</si>
  <si>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</si>
  <si>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</si>
  <si>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</si>
  <si>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</si>
  <si>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</si>
  <si>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</si>
  <si>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</si>
  <si>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</si>
  <si>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</si>
  <si>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</si>
  <si>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</si>
  <si>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</si>
  <si>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</si>
  <si>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</si>
  <si>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</si>
  <si>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</si>
  <si>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</si>
  <si>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</si>
  <si>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</si>
  <si>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</si>
  <si>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</si>
  <si>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</si>
  <si>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</si>
  <si>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</si>
  <si>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</si>
  <si>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</si>
  <si>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</si>
  <si>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</si>
  <si>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</si>
  <si>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</si>
  <si>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</si>
  <si>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</si>
  <si>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</si>
  <si>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</si>
  <si>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</si>
  <si>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</si>
  <si>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</si>
  <si>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</si>
  <si>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</si>
  <si>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</si>
  <si>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</si>
  <si>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</si>
  <si>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</si>
  <si>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</si>
  <si>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</si>
  <si>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</si>
  <si>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</si>
  <si>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</si>
  <si>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</si>
  <si>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</si>
  <si>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</si>
  <si>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</si>
  <si>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</si>
  <si>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</si>
  <si>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</si>
  <si>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</si>
  <si>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</si>
  <si>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</si>
  <si>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</si>
  <si>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</si>
  <si>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</si>
  <si>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</si>
  <si>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</si>
  <si>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</si>
  <si>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</si>
  <si>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</si>
  <si>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</si>
  <si>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</si>
  <si>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</si>
  <si>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</si>
  <si>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</si>
  <si>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</si>
  <si>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</si>
  <si>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</si>
  <si>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</si>
  <si>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</si>
  <si>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</si>
  <si>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</si>
  <si>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</si>
  <si>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</si>
  <si>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</si>
  <si>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</si>
  <si>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</si>
  <si>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</si>
  <si>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</si>
  <si>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</si>
  <si>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</si>
  <si>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</si>
  <si>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</si>
  <si>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</si>
  <si>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</si>
  <si>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</si>
  <si>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</si>
  <si>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</si>
  <si>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</si>
  <si>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</si>
  <si>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</si>
  <si>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</si>
  <si>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</si>
  <si>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</si>
  <si>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</si>
  <si>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</si>
  <si>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</si>
  <si>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</si>
  <si>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</si>
  <si>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</si>
  <si>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</si>
  <si>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</si>
  <si>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</si>
  <si>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</si>
  <si>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</si>
  <si>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</si>
  <si>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</si>
  <si>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</si>
  <si>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</si>
  <si>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</si>
  <si>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</si>
  <si>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</si>
  <si>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</si>
  <si>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</si>
  <si>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</si>
  <si>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</si>
  <si>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</si>
  <si>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</si>
  <si>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</si>
  <si>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</si>
  <si>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</si>
  <si>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</si>
  <si>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</si>
  <si>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</si>
  <si>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</si>
  <si>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</si>
  <si>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</si>
  <si>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</si>
  <si>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</si>
  <si>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</si>
  <si>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</si>
  <si>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</si>
  <si>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</si>
  <si>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</si>
  <si>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</si>
  <si>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</si>
  <si>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</si>
  <si>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</si>
  <si>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</si>
  <si>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</si>
  <si>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</si>
  <si>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</si>
  <si>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</si>
  <si>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</si>
  <si>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</si>
  <si>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</si>
  <si>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</si>
  <si>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</si>
  <si>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</si>
  <si>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</si>
  <si>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</si>
  <si>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</si>
  <si>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</si>
  <si>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</si>
  <si>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</si>
  <si>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</si>
  <si>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</si>
  <si>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</si>
  <si>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</si>
  <si>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</si>
  <si>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</si>
  <si>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</si>
  <si>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</si>
  <si>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</si>
  <si>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</si>
  <si>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</si>
  <si>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</si>
  <si>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</si>
  <si>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</si>
  <si>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</si>
  <si>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</si>
  <si>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</si>
  <si>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</si>
  <si>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</si>
  <si>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</si>
  <si>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</si>
  <si>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</si>
  <si>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</si>
  <si>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</si>
  <si>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</si>
  <si>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</si>
  <si>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</si>
  <si>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</si>
  <si>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</si>
  <si>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</si>
  <si>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</si>
  <si>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</si>
  <si>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</si>
  <si>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</si>
  <si>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</si>
  <si>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</si>
  <si>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</si>
  <si>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</si>
  <si>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</si>
  <si>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</si>
  <si>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</si>
  <si>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</si>
  <si>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</si>
  <si>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</si>
  <si>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</si>
  <si>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</si>
  <si>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</si>
  <si>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</si>
  <si>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</si>
  <si>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</si>
  <si>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</si>
  <si>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</si>
  <si>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</si>
  <si>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</si>
  <si>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</si>
  <si>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</si>
  <si>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</si>
  <si>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</si>
  <si>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</si>
  <si>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</si>
  <si>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</si>
  <si>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</si>
  <si>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</si>
  <si>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</si>
  <si>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</si>
  <si>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</si>
  <si>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</si>
  <si>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</si>
  <si>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</si>
  <si>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</si>
  <si>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</si>
  <si>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</si>
  <si>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</si>
  <si>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</si>
  <si>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</si>
  <si>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</si>
  <si>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</si>
  <si>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</si>
  <si>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</si>
  <si>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</si>
  <si>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</si>
  <si>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</si>
  <si>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</si>
  <si>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</si>
  <si>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</si>
  <si>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</si>
  <si>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</si>
  <si>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</si>
  <si>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</si>
  <si>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</si>
  <si>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</si>
  <si>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</si>
  <si>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</si>
  <si>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</si>
  <si>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</si>
  <si>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</si>
  <si>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</si>
  <si>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</si>
  <si>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</si>
  <si>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</si>
  <si>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</si>
  <si>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</si>
  <si>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</si>
  <si>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</si>
  <si>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</si>
  <si>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</si>
  <si>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</si>
  <si>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</si>
  <si>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</si>
  <si>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</si>
  <si>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</si>
  <si>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</si>
  <si>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</si>
  <si>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</si>
  <si>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</si>
  <si>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</si>
  <si>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</si>
  <si>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</si>
  <si>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</si>
  <si>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</si>
  <si>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</si>
  <si>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</si>
  <si>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</si>
  <si>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</si>
  <si>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</si>
  <si>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</si>
  <si>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</si>
  <si>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</si>
  <si>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</si>
  <si>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</si>
  <si>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</si>
  <si>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</si>
  <si>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</si>
  <si>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</si>
  <si>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</si>
  <si>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</si>
  <si>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</si>
  <si>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</si>
  <si>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</si>
  <si>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</si>
  <si>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</si>
  <si>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</si>
  <si>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</si>
  <si>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</si>
  <si>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</si>
  <si>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</si>
  <si>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</si>
  <si>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</si>
  <si>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</si>
  <si>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</si>
  <si>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</si>
  <si>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</si>
  <si>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</si>
  <si>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</si>
  <si>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</si>
  <si>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</si>
  <si>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</si>
  <si>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</si>
  <si>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</si>
  <si>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</si>
  <si>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</si>
  <si>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</si>
  <si>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</si>
  <si>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</si>
  <si>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</si>
  <si>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</si>
  <si>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</si>
  <si>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</si>
  <si>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</si>
  <si>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</si>
  <si>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</si>
  <si>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</si>
  <si>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</si>
  <si>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</si>
  <si>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</si>
  <si>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</si>
  <si>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</si>
  <si>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</si>
  <si>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</si>
  <si>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</si>
  <si>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</si>
  <si>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</si>
  <si>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</si>
  <si>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</si>
  <si>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</si>
  <si>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</si>
  <si>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</si>
  <si>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</si>
  <si>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</si>
  <si>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</si>
  <si>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</si>
  <si>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</si>
  <si>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</si>
  <si>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</si>
  <si>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</si>
  <si>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</si>
  <si>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</si>
  <si>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</si>
  <si>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</si>
  <si>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</si>
  <si>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</si>
  <si>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</si>
  <si>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</si>
  <si>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</si>
  <si>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</si>
  <si>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</si>
  <si>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</si>
  <si>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</si>
  <si>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</si>
  <si>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</si>
  <si>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</si>
  <si>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</si>
  <si>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</si>
  <si>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</si>
  <si>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</si>
  <si>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</si>
  <si>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</si>
  <si>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</si>
  <si>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</si>
  <si>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</si>
  <si>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</si>
  <si>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</si>
  <si>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</si>
  <si>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</si>
  <si>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</si>
  <si>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</si>
  <si>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</si>
  <si>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</si>
  <si>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</si>
  <si>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</si>
  <si>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</si>
  <si>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</si>
  <si>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</si>
  <si>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</si>
  <si>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</si>
  <si>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</si>
  <si>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</si>
  <si>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</si>
  <si>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</si>
  <si>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</si>
  <si>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</si>
  <si>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</si>
  <si>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</si>
  <si>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</si>
  <si>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</si>
  <si>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</si>
  <si>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</si>
  <si>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</si>
  <si>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</si>
  <si>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</si>
  <si>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</si>
  <si>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</si>
  <si>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</si>
  <si>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</si>
  <si>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</si>
  <si>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</si>
  <si>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</si>
  <si>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</si>
  <si>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</si>
  <si>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</si>
  <si>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</si>
  <si>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</si>
  <si>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</si>
  <si>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</si>
  <si>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</si>
  <si>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</si>
  <si>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</si>
  <si>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</si>
  <si>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</si>
  <si>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</si>
  <si>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</si>
  <si>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</si>
  <si>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</si>
  <si>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</si>
  <si>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</si>
  <si>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</si>
  <si>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</si>
  <si>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</si>
  <si>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</si>
  <si>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</si>
  <si>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</si>
  <si>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</si>
  <si>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</si>
  <si>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</si>
  <si>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</si>
  <si>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</si>
  <si>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</si>
  <si>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</si>
  <si>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</si>
  <si>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</si>
  <si>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</si>
  <si>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</si>
  <si>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</si>
  <si>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</si>
  <si>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</si>
  <si>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</si>
  <si>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</si>
  <si>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</si>
  <si>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</si>
  <si>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</si>
  <si>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</si>
  <si>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</si>
  <si>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</si>
  <si>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</si>
  <si>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</si>
  <si>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</si>
  <si>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</si>
  <si>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</si>
  <si>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</si>
  <si>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</si>
  <si>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</si>
  <si>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</si>
  <si>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</si>
  <si>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</si>
  <si>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</si>
  <si>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</si>
  <si>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</si>
  <si>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</si>
  <si>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</si>
  <si>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</si>
  <si>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</si>
  <si>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</si>
  <si>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</si>
  <si>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</si>
  <si>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</si>
  <si>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</si>
  <si>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</si>
  <si>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</si>
  <si>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</si>
  <si>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</si>
  <si>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</si>
  <si>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</si>
  <si>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</si>
  <si>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</si>
  <si>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</si>
  <si>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</si>
  <si>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</si>
  <si>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</si>
  <si>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</si>
  <si>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</si>
  <si>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</si>
  <si>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</si>
  <si>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</si>
  <si>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</si>
  <si>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</si>
  <si>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</si>
  <si>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</si>
  <si>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</si>
  <si>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</si>
  <si>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</si>
  <si>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</si>
  <si>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</si>
  <si>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</si>
  <si>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</si>
  <si>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</si>
  <si>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</si>
  <si>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</si>
  <si>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</si>
  <si>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</si>
  <si>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</si>
  <si>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</si>
  <si>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</si>
  <si>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</si>
  <si>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</si>
  <si>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</si>
  <si>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</si>
  <si>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</si>
  <si>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</si>
  <si>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</si>
  <si>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</si>
  <si>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</si>
  <si>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</si>
  <si>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</si>
  <si>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</si>
  <si>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</si>
  <si>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</si>
  <si>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</si>
  <si>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</si>
  <si>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</si>
  <si>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</si>
  <si>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</si>
  <si>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</si>
  <si>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</si>
  <si>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</si>
  <si>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</si>
  <si>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</si>
  <si>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</si>
  <si>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</si>
  <si>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</si>
  <si>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</si>
  <si>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</si>
  <si>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</si>
  <si>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</si>
  <si>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</si>
  <si>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</si>
  <si>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</si>
  <si>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</si>
  <si>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</si>
  <si>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</si>
  <si>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</si>
  <si>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</si>
  <si>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</si>
  <si>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</si>
  <si>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</si>
  <si>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</si>
  <si>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</si>
  <si>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</si>
  <si>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</si>
  <si>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</si>
  <si>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</si>
  <si>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</si>
  <si>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</si>
  <si>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</si>
  <si>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</si>
  <si>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</si>
  <si>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</si>
  <si>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</si>
  <si>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</si>
  <si>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</si>
  <si>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</si>
  <si>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</si>
  <si>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</si>
  <si>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</si>
  <si>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</si>
  <si>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</si>
  <si>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</si>
  <si>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</si>
  <si>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</si>
  <si>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</si>
  <si>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</si>
  <si>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</si>
  <si>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</si>
  <si>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</si>
  <si>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</si>
  <si>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</si>
  <si>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</si>
  <si>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</si>
  <si>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</si>
  <si>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</si>
  <si>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</si>
  <si>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</si>
  <si>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</si>
  <si>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</si>
  <si>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</si>
  <si>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</si>
  <si>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</si>
  <si>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</si>
  <si>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</si>
  <si>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</si>
  <si>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</si>
  <si>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</si>
  <si>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</si>
  <si>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</si>
  <si>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</si>
  <si>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</si>
  <si>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</si>
  <si>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</si>
  <si>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</si>
  <si>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</si>
  <si>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</si>
  <si>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</si>
  <si>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</si>
  <si>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</si>
  <si>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</si>
  <si>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</si>
  <si>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</si>
  <si>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</si>
  <si>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</si>
  <si>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</si>
  <si>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</si>
  <si>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</si>
  <si>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</si>
  <si>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</si>
  <si>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</si>
  <si>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</si>
  <si>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</si>
  <si>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</si>
  <si>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</si>
  <si>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</si>
  <si>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</si>
  <si>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</si>
  <si>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</si>
  <si>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</si>
  <si>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</si>
  <si>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</si>
  <si>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</si>
  <si>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</si>
  <si>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</si>
  <si>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</si>
  <si>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</si>
  <si>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</si>
  <si>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</si>
  <si>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</si>
  <si>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</si>
  <si>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</si>
  <si>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</si>
  <si>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</si>
  <si>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</si>
  <si>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</si>
  <si>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</si>
  <si>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</si>
  <si>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</si>
  <si>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</si>
  <si>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</si>
  <si>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</si>
  <si>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</si>
  <si>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</si>
  <si>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</si>
  <si>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</si>
  <si>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</si>
  <si>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</si>
  <si>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</si>
  <si>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</si>
  <si>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</si>
  <si>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</si>
  <si>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</si>
  <si>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</si>
  <si>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</si>
  <si>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</si>
  <si>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</si>
  <si>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</si>
  <si>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</si>
  <si>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</si>
  <si>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</si>
  <si>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</si>
  <si>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</si>
  <si>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</si>
  <si>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</si>
  <si>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</si>
  <si>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</si>
  <si>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</si>
  <si>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</si>
  <si>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</si>
  <si>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</si>
  <si>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</si>
  <si>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</si>
  <si>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</si>
  <si>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</si>
  <si>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</si>
  <si>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</si>
  <si>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</si>
  <si>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</si>
  <si>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</si>
  <si>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</si>
  <si>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</si>
  <si>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</si>
  <si>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</si>
  <si>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</si>
  <si>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</si>
  <si>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</si>
  <si>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</si>
  <si>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</si>
  <si>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</si>
  <si>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</si>
  <si>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</si>
  <si>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</si>
  <si>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</si>
  <si>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</si>
  <si>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</si>
  <si>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</si>
  <si>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</si>
  <si>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</si>
  <si>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</si>
  <si>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</si>
  <si>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</si>
  <si>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</si>
  <si>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</si>
  <si>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</si>
  <si>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</si>
  <si>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</si>
  <si>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</si>
  <si>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</si>
  <si>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</si>
  <si>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</si>
  <si>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</si>
  <si>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</si>
  <si>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</si>
  <si>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</si>
  <si>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</si>
  <si>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</si>
  <si>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</si>
  <si>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</si>
  <si>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</si>
  <si>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</si>
  <si>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</si>
  <si>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</si>
  <si>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</si>
  <si>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</si>
  <si>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</si>
  <si>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</si>
  <si>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</si>
  <si>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</si>
  <si>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</si>
  <si>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</si>
  <si>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</si>
  <si>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</si>
  <si>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</si>
  <si>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</si>
  <si>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</si>
  <si>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</si>
  <si>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</si>
  <si>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</si>
  <si>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</si>
  <si>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</si>
  <si>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</si>
  <si>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</si>
  <si>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</si>
  <si>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</si>
  <si>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</si>
  <si>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</si>
  <si>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</si>
  <si>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</si>
  <si>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</si>
  <si>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</si>
  <si>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</si>
  <si>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</si>
  <si>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</si>
  <si>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</si>
  <si>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</si>
  <si>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</si>
  <si>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</si>
  <si>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</si>
  <si>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</si>
  <si>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</si>
  <si>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</si>
  <si>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</si>
  <si>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</si>
  <si>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</si>
  <si>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</si>
  <si>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</si>
  <si>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</si>
  <si>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</si>
  <si>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</si>
  <si>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</si>
  <si>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</si>
  <si>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</si>
  <si>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</si>
  <si>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</si>
  <si>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</si>
  <si>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</si>
  <si>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</si>
  <si>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</si>
  <si>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</si>
  <si>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</si>
  <si>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</si>
  <si>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</si>
  <si>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</si>
  <si>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</si>
  <si>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</si>
  <si>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</si>
  <si>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</si>
  <si>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</si>
  <si>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</si>
  <si>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</si>
  <si>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</si>
  <si>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</si>
  <si>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</si>
  <si>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</si>
  <si>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</si>
  <si>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</si>
  <si>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</si>
  <si>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</si>
  <si>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</si>
  <si>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</si>
  <si>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</si>
  <si>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</si>
  <si>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</si>
  <si>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</si>
  <si>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</si>
  <si>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</si>
  <si>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</si>
  <si>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</si>
  <si>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</si>
  <si>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</si>
  <si>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</si>
  <si>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</si>
  <si>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</si>
  <si>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</si>
  <si>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</si>
  <si>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</si>
  <si>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</si>
  <si>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</si>
  <si>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</si>
  <si>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</si>
  <si>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</si>
  <si>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</si>
  <si>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</si>
  <si>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</si>
  <si>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</si>
  <si>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</si>
  <si>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</si>
  <si>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</si>
  <si>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</si>
  <si>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</si>
  <si>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</si>
  <si>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</si>
  <si>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</si>
  <si>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</si>
  <si>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</si>
  <si>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</si>
  <si>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</si>
  <si>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</si>
  <si>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</si>
  <si>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</si>
  <si>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</si>
  <si>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</si>
  <si>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</si>
  <si>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</si>
  <si>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</si>
  <si>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</si>
  <si>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</si>
  <si>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</si>
  <si>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</si>
  <si>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</si>
  <si>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</si>
  <si>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</si>
  <si>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</si>
  <si>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</si>
  <si>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</si>
  <si>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</si>
  <si>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</si>
  <si>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</si>
  <si>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</si>
  <si>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</si>
  <si>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</si>
  <si>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</si>
  <si>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</si>
  <si>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</si>
  <si>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</si>
  <si>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</si>
  <si>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</si>
  <si>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</si>
  <si>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</si>
  <si>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</si>
  <si>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</si>
  <si>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</si>
  <si>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</si>
  <si>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</si>
  <si>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</si>
  <si>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</si>
  <si>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</si>
  <si>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</si>
  <si>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</si>
  <si>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</si>
  <si>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</si>
  <si>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</si>
  <si>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</si>
  <si>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</si>
  <si>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</si>
  <si>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</si>
  <si>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</si>
  <si>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</si>
  <si>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</si>
  <si>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</si>
  <si>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</si>
  <si>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</si>
  <si>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</si>
  <si>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</si>
  <si>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</si>
  <si>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</si>
  <si>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</si>
  <si>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</si>
  <si>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</si>
  <si>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</si>
  <si>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</si>
  <si>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</si>
  <si>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</si>
  <si>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</si>
  <si>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</si>
  <si>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</si>
  <si>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</si>
  <si>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</si>
  <si>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</si>
  <si>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</si>
  <si>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</si>
  <si>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</si>
  <si>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</si>
  <si>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</si>
  <si>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</si>
  <si>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</si>
  <si>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</si>
  <si>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</si>
  <si>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</si>
  <si>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</si>
  <si>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</si>
  <si>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</si>
  <si>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</si>
  <si>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</si>
  <si>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</si>
  <si>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</si>
  <si>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</si>
  <si>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</si>
  <si>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</si>
  <si>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</si>
  <si>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</si>
  <si>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</si>
  <si>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</si>
  <si>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</si>
  <si>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</si>
  <si>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</si>
  <si>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</si>
  <si>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</si>
  <si>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</si>
  <si>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</si>
  <si>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</si>
  <si>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</si>
  <si>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</si>
  <si>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</si>
  <si>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</si>
  <si>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</si>
  <si>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</si>
  <si>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</si>
  <si>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</si>
  <si>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</si>
  <si>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</si>
  <si>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</si>
  <si>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</si>
  <si>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</si>
  <si>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</si>
  <si>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</si>
  <si>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</si>
  <si>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</si>
  <si>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</si>
  <si>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</si>
  <si>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</si>
  <si>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</si>
  <si>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</si>
  <si>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</si>
  <si>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</si>
  <si>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</si>
  <si>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</si>
  <si>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</si>
  <si>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</si>
  <si>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</si>
  <si>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</si>
  <si>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</si>
  <si>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</si>
  <si>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</si>
  <si>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</si>
  <si>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</si>
  <si>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</si>
  <si>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</si>
  <si>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</si>
  <si>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</si>
  <si>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</si>
  <si>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</si>
  <si>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</si>
  <si>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</si>
  <si>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</si>
  <si>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</si>
  <si>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</si>
  <si>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</si>
  <si>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</si>
  <si>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</si>
  <si>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</si>
  <si>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</si>
  <si>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</si>
  <si>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</si>
  <si>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</si>
  <si>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</si>
  <si>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</si>
  <si>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</si>
  <si>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</si>
  <si>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</si>
  <si>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</si>
  <si>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</si>
  <si>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</si>
  <si>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</si>
  <si>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</si>
  <si>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</si>
  <si>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</si>
  <si>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</si>
  <si>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</si>
  <si>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</si>
  <si>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</si>
  <si>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</si>
  <si>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</si>
  <si>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</si>
  <si>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</si>
  <si>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</si>
  <si>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</si>
  <si>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</si>
  <si>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</si>
  <si>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</si>
  <si>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</si>
  <si>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</si>
  <si>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</si>
  <si>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</si>
  <si>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</si>
  <si>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</si>
  <si>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</si>
  <si>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</si>
  <si>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</si>
  <si>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</si>
  <si>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</si>
  <si>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</si>
  <si>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</si>
  <si>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</si>
  <si>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</si>
  <si>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</si>
  <si>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</si>
  <si>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</si>
  <si>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</si>
  <si>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</si>
  <si>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</si>
  <si>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</si>
  <si>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</si>
  <si>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</si>
  <si>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</si>
  <si>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</si>
  <si>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</si>
  <si>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</si>
  <si>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</si>
  <si>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</si>
  <si>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</si>
  <si>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</si>
  <si>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</si>
  <si>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</si>
  <si>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</si>
  <si>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</si>
  <si>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</si>
  <si>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</si>
  <si>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</si>
  <si>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</si>
  <si>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</si>
  <si>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</si>
  <si>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</si>
  <si>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</si>
  <si>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</si>
  <si>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</si>
  <si>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</si>
  <si>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</si>
  <si>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</si>
  <si>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</si>
  <si>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</si>
  <si>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</si>
  <si>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</si>
  <si>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</si>
  <si>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</si>
  <si>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</si>
  <si>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</si>
  <si>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</si>
  <si>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</si>
  <si>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</si>
  <si>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</si>
  <si>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</si>
  <si>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</si>
  <si>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</si>
  <si>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</si>
  <si>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</si>
  <si>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</si>
  <si>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</si>
  <si>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</si>
  <si>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</si>
  <si>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</si>
  <si>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</si>
  <si>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</si>
  <si>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</si>
  <si>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</si>
  <si>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</si>
  <si>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</si>
  <si>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</si>
  <si>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</si>
  <si>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</si>
  <si>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</si>
  <si>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</si>
  <si>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</si>
  <si>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</si>
  <si>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</si>
  <si>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</si>
  <si>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</si>
  <si>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</si>
  <si>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</si>
  <si>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</si>
  <si>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</si>
  <si>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</si>
  <si>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</si>
  <si>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</si>
  <si>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</si>
  <si>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</si>
  <si>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</si>
  <si>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</si>
  <si>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</si>
  <si>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</si>
  <si>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</si>
  <si>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</si>
  <si>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</si>
  <si>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</si>
  <si>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</si>
  <si>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</si>
  <si>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</si>
  <si>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</si>
  <si>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</si>
  <si>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</si>
  <si>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</si>
  <si>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</si>
  <si>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</si>
  <si>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</si>
  <si>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</si>
  <si>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</si>
  <si>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</si>
  <si>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</si>
  <si>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</si>
  <si>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</si>
  <si>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</si>
  <si>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</si>
  <si>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</si>
  <si>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</si>
  <si>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</si>
  <si>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</si>
  <si>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</si>
  <si>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</si>
  <si>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</si>
  <si>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</si>
  <si>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</si>
  <si>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</si>
  <si>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</si>
  <si>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</si>
  <si>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</si>
  <si>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</si>
  <si>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</si>
  <si>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</si>
  <si>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</si>
  <si>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</si>
  <si>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</si>
  <si>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</si>
  <si>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</si>
  <si>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</si>
  <si>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</si>
  <si>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</si>
  <si>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</si>
  <si>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</si>
  <si>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</si>
  <si>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</si>
  <si>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</si>
  <si>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</si>
  <si>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</si>
  <si>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</si>
  <si>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</si>
  <si>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</si>
  <si>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</si>
  <si>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</si>
  <si>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</si>
  <si>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</si>
  <si>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</si>
  <si>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</si>
  <si>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</si>
  <si>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</si>
  <si>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</si>
  <si>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</si>
  <si>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</si>
  <si>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</si>
  <si>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</si>
  <si>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</si>
  <si>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</si>
  <si>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</si>
  <si>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</si>
  <si>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</si>
  <si>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</si>
  <si>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</si>
  <si>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</si>
  <si>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</si>
  <si>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</si>
  <si>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</si>
  <si>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</si>
  <si>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</si>
  <si>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</si>
  <si>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</si>
  <si>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</si>
  <si>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</si>
  <si>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</si>
  <si>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</si>
  <si>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</si>
  <si>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</si>
  <si>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</si>
  <si>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</si>
  <si>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</si>
  <si>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</si>
  <si>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</si>
  <si>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</si>
  <si>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</si>
  <si>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</si>
  <si>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</si>
  <si>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</si>
  <si>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</si>
  <si>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</si>
  <si>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</si>
  <si>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</si>
  <si>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</si>
  <si>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</si>
  <si>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</si>
  <si>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</si>
  <si>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</si>
  <si>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</si>
  <si>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</si>
  <si>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</si>
  <si>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</si>
  <si>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</si>
  <si>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</si>
  <si>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</si>
  <si>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</si>
  <si>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</si>
  <si>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</si>
  <si>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</si>
  <si>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</si>
  <si>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</si>
  <si>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</si>
  <si>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</si>
  <si>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</si>
  <si>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</si>
  <si>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</si>
  <si>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</si>
  <si>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</si>
  <si>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</si>
  <si>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</si>
  <si>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</si>
  <si>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</si>
  <si>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</si>
  <si>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</si>
  <si>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</si>
  <si>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</si>
  <si>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</si>
  <si>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</si>
  <si>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</si>
  <si>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</si>
  <si>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</si>
  <si>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</si>
  <si>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</si>
  <si>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</si>
  <si>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</si>
  <si>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</si>
  <si>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</si>
  <si>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</si>
  <si>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</si>
  <si>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</si>
  <si>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</si>
  <si>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</si>
  <si>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</si>
  <si>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</si>
  <si>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</si>
  <si>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</si>
  <si>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</si>
  <si>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</si>
  <si>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</si>
  <si>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</si>
  <si>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</si>
  <si>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</si>
  <si>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</si>
  <si>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</si>
  <si>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</si>
  <si>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</si>
  <si>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</si>
  <si>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</si>
  <si>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</si>
  <si>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</si>
  <si>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</si>
  <si>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</si>
  <si>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</si>
  <si>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</si>
  <si>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</si>
  <si>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</si>
  <si>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</si>
  <si>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</si>
  <si>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</si>
  <si>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</si>
  <si>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</si>
  <si>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</si>
  <si>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</si>
  <si>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</si>
  <si>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</si>
  <si>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</si>
  <si>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</si>
  <si>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</si>
  <si>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</si>
  <si>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</si>
  <si>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</si>
  <si>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</si>
  <si>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</si>
  <si>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</si>
  <si>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</si>
  <si>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</si>
  <si>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</si>
  <si>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</si>
  <si>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</si>
  <si>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</si>
  <si>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</si>
  <si>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</si>
  <si>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</si>
  <si>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</si>
  <si>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</si>
  <si>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</si>
  <si>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</si>
  <si>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</si>
  <si>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</si>
  <si>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</si>
  <si>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</si>
  <si>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</si>
  <si>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</si>
  <si>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</si>
  <si>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</si>
  <si>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</si>
  <si>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</si>
  <si>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</si>
  <si>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</si>
  <si>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</si>
  <si>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</si>
  <si>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</si>
  <si>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</si>
  <si>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</si>
  <si>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</si>
  <si>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</si>
  <si>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</si>
  <si>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</si>
  <si>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</si>
  <si>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</si>
  <si>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</si>
  <si>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</si>
  <si>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</si>
  <si>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</si>
  <si>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</si>
  <si>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</si>
  <si>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</si>
  <si>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</si>
  <si>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</si>
  <si>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</si>
  <si>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</si>
  <si>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</si>
  <si>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</si>
  <si>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</si>
  <si>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</si>
  <si>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</si>
  <si>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</si>
  <si>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</si>
  <si>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</si>
  <si>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</si>
  <si>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</si>
  <si>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</si>
  <si>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</si>
  <si>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</si>
  <si>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</si>
  <si>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</si>
  <si>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</si>
  <si>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</si>
  <si>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</si>
  <si>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</si>
  <si>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</si>
  <si>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</si>
  <si>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</si>
  <si>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</si>
  <si>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</si>
  <si>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</si>
  <si>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</si>
  <si>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</si>
  <si>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</si>
  <si>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</si>
  <si>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</si>
  <si>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</si>
  <si>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</si>
  <si>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</si>
  <si>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</si>
  <si>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</si>
  <si>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</si>
  <si>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</si>
  <si>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</si>
  <si>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</si>
  <si>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</si>
  <si>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</si>
  <si>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</si>
  <si>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</si>
  <si>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</si>
  <si>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</si>
  <si>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</si>
  <si>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</si>
  <si>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</si>
  <si>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</si>
  <si>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</si>
  <si>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</si>
  <si>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</si>
  <si>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</si>
  <si>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</si>
  <si>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</si>
  <si>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</si>
  <si>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</si>
  <si>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</si>
  <si>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</si>
  <si>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</si>
  <si>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</si>
  <si>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</si>
  <si>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</si>
  <si>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</si>
  <si>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</si>
  <si>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</si>
  <si>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</si>
  <si>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</si>
  <si>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</si>
  <si>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</si>
  <si>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</si>
  <si>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</si>
  <si>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</si>
  <si>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</si>
  <si>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</si>
  <si>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</si>
  <si>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</si>
  <si>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</si>
  <si>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</si>
  <si>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</si>
  <si>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</si>
  <si>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</si>
  <si>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</si>
  <si>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</si>
  <si>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</si>
  <si>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</si>
  <si>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</si>
  <si>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</si>
  <si>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</si>
  <si>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</si>
  <si>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</si>
  <si>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</si>
  <si>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</si>
  <si>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</si>
  <si>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</si>
  <si>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</si>
  <si>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</si>
  <si>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</si>
  <si>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</si>
  <si>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</si>
  <si>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</si>
  <si>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</si>
  <si>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</si>
  <si>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</si>
  <si>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</si>
  <si>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</si>
  <si>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</si>
  <si>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</si>
  <si>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</si>
  <si>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</si>
  <si>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</si>
  <si>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</si>
  <si>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</si>
  <si>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</si>
  <si>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</si>
  <si>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</si>
  <si>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</si>
  <si>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</si>
  <si>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</si>
  <si>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</si>
  <si>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</si>
  <si>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</si>
  <si>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</si>
  <si>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</si>
  <si>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</si>
  <si>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</si>
  <si>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</si>
  <si>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</si>
  <si>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</si>
  <si>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</si>
  <si>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</si>
  <si>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</si>
  <si>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</si>
  <si>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</si>
  <si>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</si>
  <si>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</si>
  <si>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</si>
  <si>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</si>
  <si>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</si>
  <si>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</si>
  <si>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</si>
  <si>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</si>
  <si>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</si>
  <si>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</si>
  <si>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</si>
  <si>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</si>
  <si>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</si>
  <si>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</si>
  <si>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</si>
  <si>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</si>
  <si>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</si>
  <si>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</si>
  <si>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</si>
  <si>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</si>
  <si>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</si>
  <si>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</si>
  <si>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</si>
  <si>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</si>
  <si>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</si>
  <si>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</si>
  <si>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</si>
  <si>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</si>
  <si>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</si>
  <si>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</si>
  <si>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</si>
  <si>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</si>
  <si>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</si>
  <si>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</si>
  <si>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</si>
  <si>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</si>
  <si>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</si>
  <si>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</si>
  <si>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</si>
  <si>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</si>
  <si>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</si>
  <si>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</si>
  <si>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</si>
  <si>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</si>
  <si>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</si>
  <si>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</si>
  <si>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</si>
  <si>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</si>
  <si>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</si>
  <si>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</si>
  <si>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</si>
  <si>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</si>
  <si>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</si>
  <si>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</si>
  <si>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</si>
  <si>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</si>
  <si>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</si>
  <si>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</si>
  <si>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</si>
  <si>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</si>
  <si>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</si>
  <si>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</si>
  <si>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</si>
  <si>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</si>
  <si>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</si>
  <si>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</si>
  <si>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</si>
  <si>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</si>
  <si>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</si>
  <si>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</si>
  <si>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</si>
  <si>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</si>
  <si>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</si>
  <si>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</si>
  <si>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</si>
  <si>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</si>
  <si>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</si>
  <si>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</si>
  <si>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</si>
  <si>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</si>
  <si>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</si>
  <si>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</si>
  <si>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</si>
  <si>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</si>
  <si>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</si>
  <si>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</si>
  <si>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</si>
  <si>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</si>
  <si>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</si>
  <si>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</si>
  <si>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</si>
  <si>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</si>
  <si>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</si>
  <si>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</si>
  <si>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</si>
  <si>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</si>
  <si>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</si>
  <si>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</si>
  <si>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</si>
  <si>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</si>
  <si>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</si>
  <si>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</si>
  <si>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</si>
  <si>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</si>
  <si>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</si>
  <si>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</si>
  <si>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</si>
  <si>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</si>
  <si>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</si>
  <si>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</si>
  <si>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</si>
  <si>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</si>
  <si>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</si>
  <si>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</si>
  <si>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</si>
  <si>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</si>
  <si>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</si>
  <si>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</si>
  <si>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</si>
  <si>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</si>
  <si>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</si>
  <si>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</si>
  <si>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</si>
  <si>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</si>
  <si>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</si>
  <si>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</si>
  <si>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</si>
  <si>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</si>
  <si>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</si>
  <si>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</si>
  <si>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</si>
  <si>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</si>
  <si>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</si>
  <si>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</si>
  <si>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</si>
  <si>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</si>
  <si>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</si>
  <si>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</si>
  <si>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</si>
  <si>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</si>
  <si>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</si>
  <si>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</si>
  <si>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</si>
  <si>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</si>
  <si>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</si>
  <si>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</si>
  <si>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</si>
  <si>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</si>
  <si>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</si>
  <si>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</si>
  <si>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</si>
  <si>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</si>
  <si>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</si>
  <si>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</si>
  <si>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</si>
  <si>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</si>
  <si>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</si>
  <si>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</si>
  <si>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</si>
  <si>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</si>
  <si>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</si>
  <si>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</si>
  <si>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</si>
  <si>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</si>
  <si>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</si>
  <si>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</si>
  <si>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</si>
  <si>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</si>
  <si>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</si>
  <si>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</si>
  <si>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</si>
  <si>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</si>
  <si>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</si>
  <si>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</si>
  <si>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</si>
  <si>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</si>
  <si>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</si>
  <si>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</si>
  <si>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</si>
  <si>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</si>
  <si>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</si>
  <si>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</si>
  <si>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</si>
  <si>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</si>
  <si>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</si>
  <si>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</si>
  <si>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</si>
  <si>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</si>
  <si>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</si>
  <si>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</si>
  <si>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</si>
  <si>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</si>
  <si>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</si>
  <si>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</si>
  <si>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</si>
  <si>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</si>
  <si>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</si>
  <si>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</si>
  <si>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</si>
  <si>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</si>
  <si>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</si>
  <si>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</si>
  <si>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</si>
  <si>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</si>
  <si>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</si>
  <si>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</si>
  <si>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</si>
  <si>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</si>
  <si>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</si>
  <si>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</si>
  <si>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</si>
  <si>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</si>
  <si>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</si>
  <si>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</si>
  <si>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</si>
  <si>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</si>
  <si>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</si>
  <si>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</si>
  <si>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</si>
  <si>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</si>
  <si>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</si>
  <si>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</si>
  <si>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</si>
  <si>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</si>
  <si>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</si>
  <si>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</si>
  <si>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</si>
  <si>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</si>
  <si>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</si>
  <si>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</si>
  <si>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</si>
  <si>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</si>
  <si>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</si>
  <si>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</si>
  <si>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</si>
  <si>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</si>
  <si>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</si>
  <si>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</si>
  <si>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</si>
  <si>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</si>
  <si>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</si>
  <si>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</si>
  <si>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</si>
  <si>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</si>
  <si>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</si>
  <si>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</si>
  <si>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</si>
  <si>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</si>
  <si>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</si>
  <si>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</si>
  <si>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</si>
  <si>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</si>
  <si>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</si>
  <si>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</si>
  <si>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</si>
  <si>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</si>
  <si>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</si>
  <si>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</si>
  <si>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</si>
  <si>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</si>
  <si>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</si>
  <si>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</si>
  <si>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</si>
  <si>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</si>
  <si>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</si>
  <si>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</si>
  <si>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</si>
  <si>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</si>
  <si>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</si>
  <si>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</si>
  <si>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</si>
  <si>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</si>
  <si>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</si>
  <si>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</si>
  <si>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</si>
  <si>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</si>
  <si>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</si>
  <si>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</si>
  <si>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</si>
  <si>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</si>
  <si>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</si>
  <si>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</si>
  <si>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</si>
  <si>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</si>
  <si>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</si>
  <si>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</si>
  <si>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</si>
  <si>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</si>
  <si>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</si>
  <si>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</si>
  <si>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</si>
  <si>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</si>
  <si>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</si>
  <si>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</si>
  <si>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</si>
  <si>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</si>
  <si>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</si>
  <si>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</si>
  <si>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</si>
  <si>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</si>
  <si>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</si>
  <si>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</si>
  <si>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</si>
  <si>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</si>
  <si>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</si>
  <si>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</si>
  <si>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</si>
  <si>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</si>
  <si>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</si>
  <si>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</si>
  <si>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</si>
  <si>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</si>
  <si>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</si>
  <si>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</si>
  <si>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</si>
  <si>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</si>
  <si>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</si>
  <si>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</si>
  <si>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</si>
  <si>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</si>
  <si>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</si>
  <si>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</si>
  <si>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</si>
  <si>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</si>
  <si>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</si>
  <si>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</si>
  <si>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</si>
  <si>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</si>
  <si>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</si>
  <si>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</si>
  <si>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</si>
  <si>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</si>
  <si>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</si>
  <si>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</si>
  <si>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</si>
  <si>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</si>
  <si>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</si>
  <si>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</si>
  <si>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</si>
  <si>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</si>
  <si>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</si>
  <si>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</si>
  <si>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</si>
  <si>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</si>
  <si>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</si>
  <si>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</si>
  <si>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</si>
  <si>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</si>
  <si>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</si>
  <si>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</si>
  <si>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</si>
  <si>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</si>
  <si>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</si>
  <si>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</si>
  <si>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</si>
  <si>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</si>
  <si>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</si>
  <si>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</si>
  <si>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</si>
  <si>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</si>
  <si>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</si>
  <si>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</si>
  <si>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</si>
  <si>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</si>
  <si>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</si>
  <si>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</si>
  <si>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</si>
  <si>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</si>
  <si>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</si>
  <si>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</si>
  <si>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</si>
  <si>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</si>
  <si>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</si>
  <si>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</si>
  <si>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</si>
  <si>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</si>
  <si>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</si>
  <si>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</si>
  <si>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</si>
  <si>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</si>
  <si>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</si>
  <si>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</si>
  <si>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</si>
  <si>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</si>
  <si>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</si>
  <si>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</si>
  <si>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</si>
  <si>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</si>
  <si>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</si>
  <si>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</si>
  <si>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</si>
  <si>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</si>
  <si>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</si>
  <si>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</si>
  <si>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</si>
  <si>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</si>
  <si>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</si>
  <si>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</si>
  <si>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</si>
  <si>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</si>
  <si>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</si>
  <si>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</si>
  <si>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</si>
  <si>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</si>
  <si>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</si>
  <si>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</si>
  <si>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</si>
  <si>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</si>
  <si>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</si>
  <si>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</si>
  <si>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</si>
  <si>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</si>
  <si>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</si>
  <si>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</si>
  <si>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</si>
  <si>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</si>
  <si>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</si>
  <si>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</si>
  <si>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</si>
  <si>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</si>
  <si>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</si>
  <si>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</si>
  <si>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</si>
  <si>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</si>
  <si>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</si>
  <si>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</si>
  <si>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</si>
  <si>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</si>
  <si>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</si>
  <si>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</si>
  <si>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</si>
  <si>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</si>
  <si>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</si>
  <si>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</si>
  <si>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</si>
  <si>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</si>
  <si>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</si>
  <si>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</si>
  <si>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</si>
  <si>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</si>
  <si>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</si>
  <si>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</si>
  <si>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</si>
  <si>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</si>
  <si>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</si>
  <si>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</si>
  <si>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</si>
  <si>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</si>
  <si>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</si>
  <si>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</si>
  <si>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</si>
  <si>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</si>
  <si>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</si>
  <si>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</si>
  <si>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</si>
  <si>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</si>
  <si>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</si>
  <si>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</si>
  <si>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</si>
  <si>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</si>
  <si>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</si>
  <si>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</si>
  <si>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</si>
  <si>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</si>
  <si>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</si>
  <si>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</si>
  <si>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</si>
  <si>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</si>
  <si>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</si>
  <si>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</si>
  <si>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</si>
  <si>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</si>
  <si>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</si>
  <si>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</si>
  <si>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</si>
  <si>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</si>
  <si>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</si>
  <si>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</si>
  <si>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</si>
  <si>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</si>
  <si>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</si>
  <si>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</si>
  <si>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</si>
  <si>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</si>
  <si>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</si>
  <si>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</si>
  <si>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</si>
  <si>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</si>
  <si>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</si>
  <si>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</si>
  <si>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</si>
  <si>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</si>
  <si>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</si>
  <si>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</si>
  <si>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</si>
  <si>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</si>
  <si>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</si>
  <si>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</si>
  <si>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</si>
  <si>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</si>
  <si>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</si>
  <si>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</si>
  <si>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</si>
  <si>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</si>
  <si>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</si>
  <si>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</si>
  <si>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</si>
  <si>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</si>
  <si>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</si>
  <si>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</si>
  <si>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</si>
  <si>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</si>
  <si>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</si>
  <si>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</si>
  <si>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</si>
  <si>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</si>
  <si>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</si>
  <si>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</si>
  <si>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</si>
  <si>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</si>
  <si>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</si>
  <si>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</si>
  <si>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</si>
  <si>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</si>
  <si>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</si>
  <si>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</si>
  <si>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</si>
  <si>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</si>
  <si>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</si>
  <si>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</si>
  <si>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</si>
  <si>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</si>
  <si>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</si>
  <si>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</si>
  <si>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</si>
  <si>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</si>
  <si>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</si>
  <si>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</si>
  <si>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</si>
  <si>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</si>
  <si>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</si>
  <si>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</si>
  <si>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</si>
  <si>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</si>
  <si>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</si>
  <si>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</si>
  <si>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</si>
  <si>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</si>
  <si>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</si>
  <si>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</si>
  <si>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</si>
  <si>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</si>
  <si>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</si>
  <si>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</si>
  <si>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</si>
  <si>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</si>
  <si>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</si>
  <si>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</si>
  <si>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</si>
  <si>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</si>
  <si>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</si>
  <si>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</si>
  <si>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</si>
  <si>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</si>
  <si>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</si>
  <si>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</si>
  <si>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</si>
  <si>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</si>
  <si>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</si>
  <si>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</si>
  <si>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</si>
  <si>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</si>
  <si>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</si>
  <si>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</si>
  <si>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</si>
  <si>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</si>
  <si>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</si>
  <si>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</si>
  <si>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</si>
  <si>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</si>
  <si>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</si>
  <si>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</si>
  <si>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</si>
  <si>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</si>
  <si>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</si>
  <si>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</si>
  <si>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</si>
  <si>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</si>
  <si>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</si>
  <si>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</si>
  <si>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</si>
  <si>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</si>
  <si>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</si>
  <si>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</si>
  <si>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</si>
  <si>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</si>
  <si>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</si>
  <si>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</si>
  <si>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</si>
  <si>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</si>
  <si>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</si>
  <si>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</si>
  <si>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</si>
  <si>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</si>
  <si>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</si>
  <si>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</si>
  <si>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</si>
  <si>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</si>
  <si>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</si>
  <si>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</si>
  <si>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</si>
  <si>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</si>
  <si>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</si>
  <si>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</si>
  <si>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</si>
  <si>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</si>
  <si>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</si>
  <si>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</si>
  <si>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</si>
  <si>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</si>
  <si>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</si>
  <si>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</si>
  <si>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</si>
  <si>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</si>
  <si>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</si>
  <si>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</si>
  <si>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</si>
  <si>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</si>
  <si>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</si>
  <si>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</si>
  <si>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</si>
  <si>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</si>
  <si>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</si>
  <si>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</si>
  <si>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</si>
  <si>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</si>
  <si>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</si>
  <si>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</si>
  <si>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</si>
  <si>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</si>
  <si>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</si>
  <si>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</si>
  <si>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</si>
  <si>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</si>
  <si>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</si>
  <si>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</si>
  <si>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</si>
  <si>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</si>
  <si>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</si>
  <si>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</si>
  <si>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</si>
  <si>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</si>
  <si>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</si>
  <si>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</si>
  <si>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</si>
  <si>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</si>
  <si>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</si>
  <si>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</si>
  <si>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</si>
  <si>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</si>
  <si>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</si>
  <si>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</si>
  <si>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</si>
  <si>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</si>
  <si>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</si>
  <si>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</si>
  <si>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</si>
  <si>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</si>
  <si>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</si>
  <si>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</si>
  <si>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</si>
  <si>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</si>
  <si>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</si>
  <si>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</si>
  <si>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</si>
  <si>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</si>
  <si>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</si>
  <si>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</si>
  <si>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</si>
  <si>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</si>
  <si>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</si>
  <si>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</si>
  <si>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</si>
  <si>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</si>
  <si>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</si>
  <si>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</si>
  <si>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</si>
  <si>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</si>
  <si>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</si>
  <si>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</si>
  <si>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</si>
  <si>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</si>
  <si>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</si>
  <si>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</si>
  <si>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</si>
  <si>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</si>
  <si>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</si>
  <si>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</si>
  <si>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</si>
  <si>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</si>
  <si>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</si>
  <si>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</si>
  <si>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</si>
  <si>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</si>
  <si>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</si>
  <si>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</si>
  <si>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</si>
  <si>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</si>
  <si>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</si>
  <si>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</si>
  <si>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</si>
  <si>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</si>
  <si>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</si>
  <si>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</si>
  <si>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</si>
  <si>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</si>
  <si>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</si>
  <si>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</si>
  <si>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</si>
  <si>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</si>
  <si>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</si>
  <si>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</si>
  <si>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</si>
  <si>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</si>
  <si>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</si>
  <si>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</si>
  <si>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</si>
  <si>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</si>
  <si>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</si>
  <si>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</si>
  <si>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</si>
  <si>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</si>
  <si>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</si>
  <si>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</si>
  <si>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</si>
  <si>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</si>
  <si>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</si>
  <si>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</si>
  <si>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</si>
  <si>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</si>
  <si>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</si>
  <si>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</si>
  <si>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</si>
  <si>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</si>
  <si>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</si>
  <si>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</si>
  <si>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</si>
  <si>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</si>
  <si>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</si>
  <si>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</si>
  <si>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</si>
  <si>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</si>
  <si>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</si>
  <si>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</si>
  <si>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</si>
  <si>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</si>
  <si>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</si>
  <si>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</si>
  <si>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</si>
  <si>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</si>
  <si>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</si>
  <si>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</si>
  <si>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</si>
  <si>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</si>
  <si>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</si>
  <si>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</si>
  <si>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</si>
  <si>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</si>
  <si>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</si>
  <si>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</si>
  <si>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</si>
  <si>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</si>
  <si>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</si>
  <si>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</si>
  <si>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</si>
  <si>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</si>
  <si>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</si>
  <si>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</si>
  <si>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</si>
  <si>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</si>
  <si>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</si>
  <si>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</si>
  <si>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</si>
  <si>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</si>
  <si>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</si>
  <si>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</si>
  <si>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</si>
  <si>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</si>
  <si>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</si>
  <si>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</si>
  <si>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</si>
  <si>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</si>
  <si>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</si>
  <si>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</si>
  <si>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</si>
  <si>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</si>
  <si>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</si>
  <si>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</si>
  <si>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</si>
  <si>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</si>
  <si>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</si>
  <si>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</si>
  <si>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</si>
  <si>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</si>
  <si>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</si>
  <si>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</si>
  <si>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</si>
  <si>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</si>
  <si>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</si>
  <si>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</si>
  <si>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</si>
  <si>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</si>
  <si>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</si>
  <si>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</si>
  <si>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</si>
  <si>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</si>
  <si>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</si>
  <si>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</si>
  <si>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</si>
  <si>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</si>
  <si>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</si>
  <si>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</si>
  <si>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</si>
  <si>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</si>
  <si>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</si>
  <si>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</si>
  <si>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</si>
  <si>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</si>
  <si>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</si>
  <si>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</si>
  <si>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</si>
  <si>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</si>
  <si>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</si>
  <si>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</si>
  <si>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</si>
  <si>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</si>
  <si>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</si>
  <si>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</si>
  <si>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</si>
  <si>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</si>
  <si>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</si>
  <si>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</si>
  <si>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</si>
  <si>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</si>
  <si>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</si>
  <si>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</si>
  <si>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</si>
  <si>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</si>
  <si>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</si>
  <si>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</si>
  <si>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</si>
  <si>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</si>
  <si>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</si>
  <si>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</si>
  <si>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</si>
  <si>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</si>
  <si>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</si>
  <si>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</si>
  <si>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</si>
  <si>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</si>
  <si>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</si>
  <si>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</si>
  <si>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</si>
  <si>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</si>
  <si>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</si>
  <si>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</si>
  <si>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</si>
  <si>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</si>
  <si>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</si>
  <si>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</si>
  <si>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</si>
  <si>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</si>
  <si>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</si>
  <si>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</si>
  <si>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</si>
  <si>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</si>
  <si>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</si>
  <si>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</si>
  <si>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</si>
  <si>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</si>
  <si>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</si>
  <si>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</si>
  <si>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</si>
  <si>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</si>
  <si>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</si>
  <si>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</si>
  <si>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</si>
  <si>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</si>
  <si>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</si>
  <si>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</si>
  <si>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</si>
  <si>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</si>
  <si>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</si>
  <si>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</si>
  <si>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</si>
  <si>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</si>
  <si>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</si>
  <si>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</si>
  <si>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</si>
  <si>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</si>
  <si>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</si>
  <si>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</si>
  <si>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</si>
  <si>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</si>
  <si>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</si>
  <si>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</si>
  <si>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</si>
  <si>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</si>
  <si>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</si>
  <si>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</si>
  <si>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</si>
  <si>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</si>
  <si>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</si>
  <si>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</si>
  <si>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</si>
  <si>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</si>
  <si>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</si>
  <si>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</si>
  <si>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</si>
  <si>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</si>
  <si>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</si>
  <si>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</si>
  <si>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</si>
  <si>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</si>
  <si>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</si>
  <si>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</si>
  <si>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</si>
  <si>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</si>
  <si>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</si>
  <si>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</si>
  <si>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</si>
  <si>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</si>
  <si>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</si>
  <si>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</si>
  <si>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</si>
  <si>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</si>
  <si>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</si>
  <si>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</si>
  <si>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</si>
  <si>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</si>
  <si>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</si>
  <si>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</si>
  <si>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</si>
  <si>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</si>
  <si>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</si>
  <si>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</si>
  <si>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</si>
  <si>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</si>
  <si>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</si>
  <si>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</si>
  <si>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</si>
  <si>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</si>
  <si>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</si>
  <si>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</si>
  <si>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</si>
  <si>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</si>
  <si>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</si>
  <si>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</si>
  <si>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</si>
  <si>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</si>
  <si>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</si>
  <si>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</si>
  <si>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</si>
  <si>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</si>
  <si>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</si>
  <si>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</si>
  <si>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</si>
  <si>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</si>
  <si>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</si>
  <si>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</si>
  <si>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</si>
  <si>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</si>
  <si>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</si>
  <si>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</si>
  <si>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</si>
  <si>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</si>
  <si>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</si>
  <si>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</si>
  <si>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</si>
  <si>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</si>
  <si>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</si>
  <si>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</si>
  <si>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</si>
  <si>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</si>
  <si>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</si>
  <si>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</si>
  <si>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</si>
  <si>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</si>
  <si>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</si>
  <si>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</si>
  <si>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</si>
  <si>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</si>
  <si>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</si>
  <si>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</si>
  <si>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</si>
  <si>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</si>
  <si>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</si>
  <si>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</si>
  <si>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</si>
  <si>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</si>
  <si>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</si>
  <si>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</si>
  <si>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</si>
  <si>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</si>
  <si>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</si>
  <si>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</si>
  <si>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</si>
  <si>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</si>
  <si>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</si>
  <si>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</si>
  <si>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</si>
  <si>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</si>
  <si>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</si>
  <si>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</si>
  <si>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</si>
  <si>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</si>
  <si>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</si>
  <si>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</si>
  <si>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</si>
  <si>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</si>
  <si>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</si>
  <si>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</si>
  <si>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</si>
  <si>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</si>
  <si>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</si>
  <si>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</si>
  <si>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</si>
  <si>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</si>
  <si>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</si>
  <si>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</si>
  <si>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</si>
  <si>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</si>
  <si>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</si>
  <si>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</si>
  <si>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</si>
  <si>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</si>
  <si>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</si>
  <si>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</si>
  <si>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</si>
  <si>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</si>
  <si>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</si>
  <si>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</si>
  <si>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</si>
  <si>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</si>
  <si>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</si>
  <si>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</si>
  <si>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</si>
  <si>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</si>
  <si>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</si>
  <si>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</si>
  <si>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</si>
  <si>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</si>
  <si>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</si>
  <si>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</si>
  <si>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</si>
  <si>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</si>
  <si>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</si>
  <si>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</si>
  <si>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</si>
  <si>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</si>
  <si>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</si>
  <si>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</si>
  <si>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</si>
  <si>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</si>
  <si>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</si>
  <si>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</si>
  <si>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</si>
  <si>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</si>
  <si>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</si>
  <si>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</si>
  <si>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</si>
  <si>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</si>
  <si>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</si>
  <si>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</si>
  <si>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</si>
  <si>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</si>
  <si>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</si>
  <si>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</si>
  <si>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</si>
  <si>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</si>
  <si>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</si>
  <si>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</si>
  <si>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</si>
  <si>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</si>
  <si>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</si>
  <si>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</si>
  <si>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</si>
  <si>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</si>
  <si>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</si>
  <si>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</si>
  <si>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</si>
  <si>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</si>
  <si>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</si>
  <si>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</si>
  <si>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</si>
  <si>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</si>
  <si>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</si>
  <si>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</si>
  <si>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</si>
  <si>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</si>
  <si>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</si>
  <si>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</si>
  <si>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</si>
  <si>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</si>
  <si>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</si>
  <si>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</si>
  <si>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</si>
  <si>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</si>
  <si>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</si>
  <si>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</si>
  <si>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</si>
  <si>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</si>
  <si>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</si>
  <si>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</si>
  <si>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</si>
  <si>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</si>
  <si>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</si>
  <si>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</si>
  <si>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</si>
  <si>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</si>
  <si>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</si>
  <si>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</si>
  <si>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</si>
  <si>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</si>
  <si>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</si>
  <si>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</si>
  <si>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</si>
  <si>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</si>
  <si>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</si>
  <si>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</si>
  <si>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</si>
  <si>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</si>
  <si>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</si>
  <si>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</si>
  <si>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</si>
  <si>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</si>
  <si>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</si>
  <si>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</si>
  <si>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</si>
  <si>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</si>
  <si>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</si>
  <si>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</si>
  <si>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</si>
  <si>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</si>
  <si>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</si>
  <si>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</si>
  <si>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</si>
  <si>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</si>
  <si>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</si>
  <si>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</si>
  <si>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</si>
  <si>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</si>
  <si>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</si>
  <si>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</si>
  <si>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</si>
  <si>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</si>
  <si>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</si>
  <si>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</si>
  <si>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</si>
  <si>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</si>
  <si>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</si>
  <si>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</si>
  <si>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</si>
  <si>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</si>
  <si>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</si>
  <si>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</si>
  <si>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</si>
  <si>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</si>
  <si>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</si>
  <si>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</si>
  <si>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</si>
  <si>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</si>
  <si>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</si>
  <si>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</si>
  <si>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</si>
  <si>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</si>
  <si>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</si>
  <si>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</si>
  <si>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</si>
  <si>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</si>
  <si>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</si>
  <si>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</si>
  <si>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</si>
  <si>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</si>
  <si>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</si>
  <si>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</si>
  <si>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</si>
  <si>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</si>
  <si>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</si>
  <si>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</si>
  <si>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</si>
  <si>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</si>
  <si>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</si>
  <si>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</si>
  <si>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</si>
  <si>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</si>
  <si>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</si>
  <si>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</si>
  <si>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</si>
  <si>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</si>
  <si>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</si>
  <si>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</si>
  <si>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</si>
  <si>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</si>
  <si>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</si>
  <si>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</si>
  <si>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</si>
  <si>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</si>
  <si>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</si>
  <si>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</si>
  <si>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</si>
  <si>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</si>
  <si>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</si>
  <si>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</si>
  <si>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</si>
  <si>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</si>
  <si>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</si>
  <si>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</si>
  <si>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</si>
  <si>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</si>
  <si>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</si>
  <si>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</si>
  <si>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</si>
  <si>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</si>
  <si>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</si>
  <si>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</si>
  <si>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</si>
  <si>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</si>
  <si>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</si>
  <si>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</si>
  <si>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</si>
  <si>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</si>
  <si>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</si>
  <si>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</si>
  <si>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</si>
  <si>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</si>
  <si>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</si>
  <si>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</si>
  <si>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</si>
  <si>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</si>
  <si>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</si>
  <si>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</si>
  <si>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</si>
  <si>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</si>
  <si>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</si>
  <si>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</si>
  <si>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</si>
  <si>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</si>
  <si>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</si>
  <si>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</si>
  <si>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</si>
  <si>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</si>
  <si>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</si>
  <si>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</si>
  <si>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</si>
  <si>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</si>
  <si>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</si>
  <si>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</si>
  <si>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</si>
  <si>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</si>
  <si>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</si>
  <si>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</si>
  <si>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</si>
  <si>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</si>
  <si>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</si>
  <si>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</si>
  <si>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</si>
  <si>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</si>
  <si>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</si>
  <si>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</si>
  <si>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</si>
  <si>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</si>
  <si>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</si>
  <si>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</si>
  <si>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</si>
  <si>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</si>
  <si>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</si>
  <si>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</si>
  <si>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</si>
  <si>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</si>
  <si>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</si>
  <si>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</si>
  <si>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</si>
  <si>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</si>
  <si>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</si>
  <si>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</si>
  <si>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</si>
  <si>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</si>
  <si>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</si>
  <si>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</si>
  <si>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</si>
  <si>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</si>
  <si>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</si>
  <si>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</si>
  <si>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</si>
  <si>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</si>
  <si>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</si>
  <si>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</si>
  <si>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</si>
  <si>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</si>
  <si>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</si>
  <si>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</si>
  <si>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</si>
  <si>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</si>
  <si>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</si>
  <si>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</si>
  <si>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</si>
  <si>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</si>
  <si>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</si>
  <si>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</si>
  <si>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</si>
  <si>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</si>
  <si>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</si>
  <si>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</si>
  <si>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</si>
  <si>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</si>
  <si>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</si>
  <si>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</si>
  <si>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</si>
  <si>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</si>
  <si>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</si>
  <si>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</si>
  <si>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</si>
  <si>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</si>
  <si>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</si>
  <si>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</si>
  <si>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</si>
  <si>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</si>
  <si>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</si>
  <si>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</si>
  <si>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</si>
  <si>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</si>
  <si>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</si>
  <si>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</si>
  <si>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</si>
  <si>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</si>
  <si>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</si>
  <si>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</si>
  <si>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</si>
  <si>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</si>
  <si>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</si>
  <si>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</si>
  <si>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</si>
  <si>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</si>
  <si>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</si>
  <si>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</si>
  <si>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</si>
  <si>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</si>
  <si>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</si>
  <si>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</si>
  <si>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</si>
  <si>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</si>
  <si>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</si>
  <si>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</si>
  <si>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</si>
  <si>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</si>
  <si>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</si>
  <si>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</si>
  <si>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</si>
  <si>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</si>
  <si>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</si>
  <si>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</si>
  <si>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</si>
  <si>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</si>
  <si>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</si>
  <si>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</si>
  <si>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</si>
  <si>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</si>
  <si>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</si>
  <si>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</si>
  <si>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</si>
  <si>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</si>
  <si>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</si>
  <si>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</si>
  <si>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</si>
  <si>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</si>
  <si>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</si>
  <si>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</si>
  <si>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</si>
  <si>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</si>
  <si>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</si>
  <si>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</si>
  <si>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</si>
  <si>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</si>
  <si>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</si>
  <si>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</si>
  <si>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</si>
  <si>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</si>
  <si>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</si>
  <si>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</si>
  <si>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</si>
  <si>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</si>
  <si>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</si>
  <si>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</si>
  <si>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</si>
  <si>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</si>
  <si>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</si>
  <si>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</si>
  <si>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</si>
  <si>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</si>
  <si>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</si>
  <si>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</si>
  <si>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</si>
  <si>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</si>
  <si>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</si>
  <si>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</si>
  <si>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</si>
  <si>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</si>
  <si>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</si>
  <si>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</si>
  <si>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</si>
  <si>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</si>
  <si>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</si>
  <si>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</si>
  <si>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</si>
  <si>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</si>
  <si>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</si>
  <si>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</si>
  <si>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</si>
  <si>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</si>
  <si>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</si>
  <si>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</si>
  <si>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</si>
  <si>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</si>
  <si>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</si>
  <si>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</si>
  <si>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</si>
  <si>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</si>
  <si>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</si>
  <si>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</si>
  <si>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</si>
  <si>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</si>
  <si>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</si>
  <si>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</si>
  <si>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</si>
  <si>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</si>
  <si>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</si>
  <si>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</si>
  <si>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</si>
  <si>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</si>
  <si>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</si>
  <si>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</si>
  <si>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</si>
  <si>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</si>
  <si>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</si>
  <si>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</si>
  <si>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</si>
  <si>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</si>
  <si>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</si>
  <si>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</si>
  <si>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</si>
  <si>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</si>
  <si>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</si>
  <si>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</si>
  <si>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</si>
  <si>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</si>
  <si>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</si>
  <si>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</si>
  <si>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</si>
  <si>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</si>
  <si>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</si>
  <si>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</si>
  <si>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</si>
  <si>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</si>
  <si>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</si>
  <si>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</si>
  <si>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</si>
  <si>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</si>
  <si>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</si>
  <si>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</si>
  <si>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</si>
  <si>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</si>
  <si>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</si>
  <si>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</si>
  <si>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</si>
  <si>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</si>
  <si>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</si>
  <si>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</si>
  <si>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</si>
  <si>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</si>
  <si>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</si>
  <si>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</si>
  <si>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</si>
  <si>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</si>
  <si>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</si>
  <si>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</si>
  <si>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</si>
  <si>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</si>
  <si>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</si>
  <si>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</si>
  <si>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</si>
  <si>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</si>
  <si>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</si>
  <si>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</si>
  <si>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</si>
  <si>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</si>
  <si>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</si>
  <si>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</si>
  <si>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</si>
  <si>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</si>
  <si>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</si>
  <si>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</si>
  <si>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</si>
  <si>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</si>
  <si>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</si>
  <si>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</si>
  <si>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</si>
  <si>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</si>
  <si>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</si>
  <si>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</si>
  <si>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</si>
  <si>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</si>
  <si>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</si>
  <si>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</si>
  <si>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</si>
  <si>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</si>
  <si>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</si>
  <si>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</si>
  <si>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</si>
  <si>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</si>
  <si>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</si>
  <si>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</si>
  <si>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</si>
  <si>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</si>
  <si>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</si>
  <si>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</si>
  <si>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</si>
  <si>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</si>
  <si>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</si>
  <si>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</si>
  <si>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</si>
  <si>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</si>
  <si>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</si>
  <si>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</si>
  <si>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</si>
  <si>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</si>
  <si>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</si>
  <si>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</si>
  <si>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</si>
  <si>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</si>
  <si>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</si>
  <si>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</si>
  <si>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</si>
  <si>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</si>
  <si>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</si>
  <si>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</si>
  <si>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</si>
  <si>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</si>
  <si>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</si>
  <si>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</si>
  <si>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</si>
  <si>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</si>
  <si>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</si>
  <si>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</si>
  <si>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</si>
  <si>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</si>
  <si>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</si>
  <si>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</si>
  <si>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</si>
  <si>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</si>
  <si>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</si>
  <si>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</si>
  <si>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</si>
  <si>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</si>
  <si>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</si>
  <si>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</si>
  <si>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</si>
  <si>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</si>
  <si>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</si>
  <si>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</si>
  <si>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</si>
  <si>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</si>
  <si>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</si>
  <si>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</si>
  <si>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</si>
  <si>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</si>
  <si>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</si>
  <si>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</si>
  <si>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</si>
  <si>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</si>
  <si>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</si>
  <si>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</si>
  <si>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</si>
  <si>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</si>
  <si>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</si>
  <si>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</si>
  <si>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</si>
  <si>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</si>
  <si>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</si>
  <si>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</si>
  <si>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</si>
  <si>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</si>
  <si>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</si>
  <si>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</si>
  <si>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</si>
  <si>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</si>
  <si>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</si>
  <si>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</si>
  <si>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</si>
  <si>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</si>
  <si>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</si>
  <si>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</si>
  <si>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</si>
  <si>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</si>
  <si>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</si>
  <si>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</si>
  <si>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</si>
  <si>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</si>
  <si>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</si>
  <si>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</si>
  <si>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</si>
  <si>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</si>
  <si>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</si>
  <si>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</si>
  <si>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</si>
  <si>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</si>
  <si>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</si>
  <si>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</si>
  <si>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</si>
  <si>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</si>
  <si>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</si>
  <si>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</si>
  <si>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</si>
  <si>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</si>
  <si>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</si>
  <si>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</si>
  <si>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</si>
  <si>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</si>
  <si>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</si>
  <si>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</si>
  <si>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</si>
  <si>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</si>
  <si>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</si>
  <si>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</si>
  <si>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</si>
  <si>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</si>
  <si>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</si>
  <si>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</si>
  <si>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</si>
  <si>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</si>
  <si>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</si>
  <si>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</si>
  <si>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</si>
  <si>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</si>
  <si>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</si>
  <si>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</si>
  <si>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</si>
  <si>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</si>
  <si>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</si>
  <si>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</si>
  <si>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</si>
  <si>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</si>
  <si>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</si>
  <si>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</si>
  <si>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</si>
  <si>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</si>
  <si>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</si>
  <si>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</si>
  <si>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</si>
  <si>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</si>
  <si>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</si>
  <si>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</si>
  <si>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</si>
  <si>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</si>
  <si>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</si>
  <si>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</si>
  <si>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</si>
  <si>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</si>
  <si>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</si>
  <si>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</si>
  <si>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</si>
  <si>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</si>
  <si>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</si>
  <si>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</si>
  <si>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</si>
  <si>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</si>
  <si>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</si>
  <si>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</si>
  <si>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</si>
  <si>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</si>
  <si>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</si>
  <si>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</si>
  <si>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</si>
  <si>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</si>
  <si>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</si>
  <si>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</si>
  <si>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</si>
  <si>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</si>
  <si>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</si>
  <si>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</si>
  <si>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</si>
  <si>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</si>
  <si>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</si>
  <si>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</si>
  <si>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</si>
  <si>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</si>
  <si>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</si>
  <si>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</si>
  <si>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</si>
  <si>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</si>
  <si>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</si>
  <si>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</si>
  <si>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</si>
  <si>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</si>
  <si>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</si>
  <si>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</si>
  <si>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</si>
  <si>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</si>
  <si>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</si>
  <si>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</si>
  <si>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</si>
  <si>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</si>
  <si>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</si>
  <si>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</si>
  <si>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</si>
  <si>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</si>
  <si>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</si>
  <si>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</si>
  <si>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</si>
  <si>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</si>
  <si>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</si>
  <si>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</si>
  <si>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</si>
  <si>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</si>
  <si>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</si>
  <si>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</si>
  <si>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</si>
  <si>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</si>
  <si>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</si>
  <si>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</si>
  <si>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</si>
  <si>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</si>
  <si>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</si>
  <si>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</si>
  <si>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</si>
  <si>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</si>
  <si>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</si>
  <si>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</si>
  <si>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</si>
  <si>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</si>
  <si>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</si>
  <si>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</si>
  <si>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</si>
  <si>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</si>
  <si>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</si>
  <si>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</si>
  <si>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</si>
  <si>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</si>
  <si>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</si>
  <si>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</si>
  <si>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</si>
  <si>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</si>
  <si>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</si>
  <si>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</si>
  <si>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</si>
  <si>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</si>
  <si>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</si>
  <si>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</si>
  <si>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</si>
  <si>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</si>
  <si>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</si>
  <si>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</si>
  <si>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</si>
  <si>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</si>
  <si>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</si>
  <si>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</si>
  <si>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</si>
  <si>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</si>
  <si>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</si>
  <si>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</si>
  <si>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</si>
  <si>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</si>
  <si>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</si>
  <si>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</si>
  <si>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</si>
  <si>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</si>
  <si>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</si>
  <si>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</si>
  <si>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</si>
  <si>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</si>
  <si>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</si>
  <si>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</si>
  <si>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</si>
  <si>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</si>
  <si>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</si>
  <si>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</si>
  <si>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</si>
  <si>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</si>
  <si>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</si>
  <si>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</si>
  <si>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</si>
  <si>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</si>
  <si>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</si>
  <si>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</si>
  <si>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</si>
  <si>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</si>
  <si>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</si>
  <si>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</si>
  <si>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</si>
  <si>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</si>
  <si>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</si>
  <si>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</si>
  <si>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</si>
  <si>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</si>
  <si>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</si>
  <si>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</si>
  <si>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</si>
  <si>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</si>
  <si>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</si>
  <si>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</si>
  <si>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</si>
  <si>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</si>
  <si>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</si>
  <si>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</si>
  <si>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</si>
  <si>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</si>
  <si>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</si>
  <si>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</si>
  <si>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</si>
  <si>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</si>
  <si>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</si>
  <si>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</si>
  <si>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</si>
  <si>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</si>
  <si>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</si>
  <si>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</si>
  <si>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</si>
  <si>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</si>
  <si>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</si>
  <si>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</si>
  <si>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</si>
  <si>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</si>
  <si>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</si>
  <si>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</si>
  <si>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</si>
  <si>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</si>
  <si>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</si>
  <si>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</si>
  <si>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</si>
  <si>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</si>
  <si>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</si>
  <si>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</si>
  <si>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</si>
  <si>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</si>
  <si>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</si>
  <si>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</si>
  <si>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</si>
  <si>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</si>
  <si>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</si>
  <si>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</si>
  <si>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</si>
  <si>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</si>
  <si>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</si>
  <si>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</si>
  <si>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</si>
  <si>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</si>
  <si>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</si>
  <si>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</si>
  <si>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</si>
  <si>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</si>
  <si>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</si>
  <si>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</si>
  <si>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</si>
  <si>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</si>
  <si>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</si>
  <si>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</si>
  <si>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</si>
  <si>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</si>
  <si>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</si>
  <si>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</si>
  <si>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</si>
  <si>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</si>
  <si>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</si>
  <si>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</si>
  <si>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</si>
  <si>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</si>
  <si>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</si>
  <si>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</si>
  <si>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</si>
  <si>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</si>
  <si>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</si>
  <si>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</si>
  <si>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</si>
  <si>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</si>
  <si>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</si>
  <si>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</si>
  <si>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</si>
  <si>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</si>
  <si>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</si>
  <si>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</si>
  <si>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</si>
  <si>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</si>
  <si>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</si>
  <si>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</si>
  <si>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</si>
  <si>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</si>
  <si>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</si>
  <si>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</si>
  <si>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</si>
  <si>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</si>
  <si>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</si>
  <si>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</si>
  <si>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</si>
  <si>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</si>
  <si>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</si>
  <si>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</si>
  <si>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</si>
  <si>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</si>
  <si>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</si>
  <si>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</si>
  <si>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</si>
  <si>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</si>
  <si>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</si>
  <si>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</si>
  <si>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</si>
  <si>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</si>
  <si>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</si>
  <si>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</si>
  <si>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</si>
  <si>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</si>
  <si>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</si>
  <si>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</si>
  <si>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</si>
  <si>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</si>
  <si>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</si>
  <si>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</si>
  <si>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</si>
  <si>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</si>
  <si>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</si>
  <si>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</si>
  <si>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</si>
  <si>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</si>
  <si>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</si>
  <si>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</si>
  <si>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</si>
  <si>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</si>
  <si>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</si>
  <si>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</si>
  <si>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</si>
  <si>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</si>
  <si>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</si>
  <si>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</si>
  <si>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</si>
  <si>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</si>
  <si>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</si>
  <si>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</si>
  <si>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</si>
  <si>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</si>
  <si>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</si>
  <si>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</si>
  <si>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</si>
  <si>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</si>
  <si>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</si>
  <si>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</si>
  <si>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</si>
  <si>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</si>
  <si>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</si>
  <si>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</si>
  <si>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</si>
  <si>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</si>
  <si>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</si>
  <si>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</si>
  <si>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</si>
  <si>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</si>
  <si>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</si>
  <si>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</si>
  <si>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</si>
  <si>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</si>
  <si>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</si>
  <si>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</si>
  <si>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</si>
  <si>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</si>
  <si>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</si>
  <si>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</si>
  <si>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</si>
  <si>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</si>
  <si>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</si>
  <si>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</si>
  <si>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</si>
  <si>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</si>
  <si>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</si>
  <si>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</si>
  <si>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</si>
  <si>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</si>
  <si>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</si>
  <si>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</si>
  <si>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</si>
  <si>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</si>
  <si>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</si>
  <si>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</si>
  <si>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</si>
  <si>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</si>
  <si>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</si>
  <si>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</si>
  <si>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</si>
  <si>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</si>
  <si>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</si>
  <si>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</si>
  <si>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</si>
  <si>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</si>
  <si>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</si>
  <si>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</si>
  <si>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</si>
  <si>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</si>
  <si>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</si>
  <si>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</si>
  <si>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</si>
  <si>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</si>
  <si>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</si>
  <si>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</si>
  <si>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</si>
  <si>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</si>
  <si>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</si>
  <si>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</si>
  <si>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</si>
  <si>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</si>
  <si>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</si>
  <si>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</si>
  <si>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</si>
  <si>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</si>
  <si>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</si>
  <si>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</si>
  <si>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</si>
  <si>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</si>
  <si>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</si>
  <si>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</si>
  <si>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</si>
  <si>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</si>
  <si>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</si>
  <si>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</si>
  <si>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</si>
  <si>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</si>
  <si>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</si>
  <si>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</si>
  <si>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</si>
  <si>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</si>
  <si>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</si>
  <si>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</si>
  <si>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</si>
  <si>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</si>
  <si>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</si>
  <si>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</si>
  <si>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</si>
  <si>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</si>
  <si>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</si>
  <si>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</si>
  <si>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</si>
  <si>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</si>
  <si>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</si>
  <si>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</si>
  <si>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</si>
  <si>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</si>
  <si>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</si>
  <si>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</si>
  <si>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</si>
  <si>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</si>
  <si>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</si>
  <si>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</si>
  <si>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</si>
  <si>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</si>
  <si>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</si>
  <si>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</si>
  <si>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</si>
  <si>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</si>
  <si>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</si>
  <si>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</si>
  <si>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</si>
  <si>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</si>
  <si>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</si>
  <si>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</si>
  <si>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</si>
  <si>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</si>
  <si>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</si>
  <si>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</si>
  <si>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</si>
  <si>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</si>
  <si>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</si>
  <si>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</si>
  <si>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</si>
  <si>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</si>
  <si>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</si>
  <si>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</si>
  <si>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</si>
  <si>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</si>
  <si>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</si>
  <si>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</si>
  <si>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</si>
  <si>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</si>
  <si>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</si>
  <si>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</si>
  <si>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</si>
  <si>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</si>
  <si>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</si>
  <si>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</si>
  <si>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</si>
  <si>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</si>
  <si>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</si>
  <si>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</si>
  <si>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</si>
  <si>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</si>
  <si>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</si>
  <si>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</si>
  <si>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</si>
  <si>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</si>
  <si>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</si>
  <si>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</si>
  <si>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</si>
  <si>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</si>
  <si>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</si>
  <si>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</si>
  <si>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</si>
  <si>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</si>
  <si>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</si>
  <si>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</si>
  <si>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</si>
  <si>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</si>
  <si>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</si>
  <si>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</si>
  <si>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</si>
  <si>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</si>
  <si>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</si>
  <si>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</si>
  <si>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</si>
  <si>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</si>
  <si>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</si>
  <si>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</si>
  <si>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</si>
  <si>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</si>
  <si>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</si>
  <si>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</si>
  <si>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</si>
  <si>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</si>
  <si>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</si>
  <si>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</si>
  <si>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</si>
  <si>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</si>
  <si>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</si>
  <si>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</si>
  <si>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</si>
  <si>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</si>
  <si>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</si>
  <si>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</si>
  <si>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</si>
  <si>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</si>
  <si>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</si>
  <si>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</si>
  <si>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</si>
  <si>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</si>
  <si>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</si>
  <si>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</si>
  <si>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</si>
  <si>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</si>
  <si>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</si>
  <si>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</si>
  <si>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</si>
  <si>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</si>
  <si>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</si>
  <si>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</si>
  <si>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</si>
  <si>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</si>
  <si>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</si>
  <si>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</si>
  <si>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</si>
  <si>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</si>
  <si>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</si>
  <si>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</si>
  <si>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</si>
  <si>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</si>
  <si>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</si>
  <si>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</si>
  <si>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</si>
  <si>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</si>
  <si>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</si>
  <si>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</si>
  <si>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</si>
  <si>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</si>
  <si>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</si>
  <si>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</si>
  <si>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</si>
  <si>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</si>
  <si>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</si>
  <si>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</si>
  <si>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</si>
  <si>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</si>
  <si>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</si>
  <si>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</si>
  <si>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</si>
  <si>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</si>
  <si>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</si>
  <si>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</si>
  <si>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</si>
  <si>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</si>
  <si>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</si>
  <si>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</si>
  <si>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</si>
  <si>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</si>
  <si>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</si>
  <si>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</si>
  <si>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</si>
  <si>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</si>
  <si>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</si>
  <si>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</si>
  <si>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</si>
  <si>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</si>
  <si>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</si>
  <si>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</si>
  <si>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</si>
  <si>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</si>
  <si>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</si>
  <si>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</si>
  <si>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</si>
  <si>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</si>
  <si>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</si>
  <si>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</si>
  <si>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</si>
  <si>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</si>
  <si>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</si>
  <si>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</si>
  <si>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</si>
  <si>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</si>
  <si>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</si>
  <si>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</si>
  <si>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</si>
  <si>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</si>
  <si>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</si>
  <si>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</si>
  <si>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</si>
  <si>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</si>
  <si>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</si>
  <si>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</si>
  <si>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</si>
  <si>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</si>
  <si>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</si>
  <si>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</si>
  <si>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</si>
  <si>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</si>
  <si>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</si>
  <si>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</si>
  <si>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</si>
  <si>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</si>
  <si>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</si>
  <si>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</si>
  <si>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</si>
  <si>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</si>
  <si>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</si>
  <si>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</si>
  <si>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</si>
  <si>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</si>
  <si>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</si>
  <si>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</si>
  <si>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</si>
  <si>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</si>
  <si>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</si>
  <si>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</si>
  <si>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</si>
  <si>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</si>
  <si>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</si>
  <si>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</si>
  <si>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</si>
  <si>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</si>
  <si>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</si>
  <si>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</si>
  <si>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</si>
  <si>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</si>
  <si>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</si>
  <si>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</si>
  <si>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</si>
  <si>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</si>
  <si>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</si>
  <si>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</si>
  <si>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</si>
  <si>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</si>
  <si>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</si>
  <si>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</si>
  <si>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</si>
  <si>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</si>
  <si>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</si>
  <si>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</si>
  <si>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</si>
  <si>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</si>
  <si>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</si>
  <si>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</si>
  <si>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</si>
  <si>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</si>
  <si>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</si>
  <si>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</si>
  <si>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</si>
  <si>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</si>
  <si>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</si>
  <si>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</si>
  <si>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</si>
  <si>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</si>
  <si>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</si>
  <si>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</si>
  <si>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</si>
  <si>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</si>
  <si>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</si>
  <si>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</si>
  <si>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</si>
  <si>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</si>
  <si>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</si>
  <si>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</si>
  <si>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</si>
  <si>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</si>
  <si>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</si>
  <si>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</si>
  <si>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</si>
  <si>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</si>
  <si>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</si>
  <si>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</si>
  <si>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</si>
  <si>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</si>
  <si>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</si>
  <si>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</si>
  <si>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</si>
  <si>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</si>
  <si>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</si>
  <si>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</si>
  <si>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</si>
  <si>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</si>
  <si>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</si>
  <si>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</si>
  <si>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</si>
  <si>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</si>
  <si>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</si>
  <si>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</si>
  <si>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</si>
  <si>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</si>
  <si>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</si>
  <si>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</si>
  <si>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</si>
  <si>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</si>
  <si>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</si>
  <si>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</si>
  <si>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</si>
  <si>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</si>
  <si>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</si>
  <si>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</si>
  <si>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</si>
  <si>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</si>
  <si>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</si>
  <si>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</si>
  <si>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</si>
  <si>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</si>
  <si>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</si>
  <si>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</si>
  <si>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</si>
  <si>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</si>
  <si>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</si>
  <si>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</si>
  <si>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</si>
  <si>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</si>
  <si>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</si>
  <si>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</si>
  <si>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</si>
  <si>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</si>
  <si>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</si>
  <si>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</si>
  <si>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</si>
  <si>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</si>
  <si>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</si>
  <si>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</si>
  <si>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</si>
  <si>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</si>
  <si>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</si>
  <si>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</si>
  <si>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</si>
  <si>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</si>
  <si>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</si>
  <si>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</si>
  <si>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</si>
  <si>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</si>
  <si>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</si>
  <si>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</si>
  <si>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</si>
  <si>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</si>
  <si>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</si>
  <si>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</si>
  <si>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</si>
  <si>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</si>
  <si>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</si>
  <si>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</si>
  <si>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</si>
  <si>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</si>
  <si>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</si>
  <si>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</si>
  <si>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</si>
  <si>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</si>
  <si>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</si>
  <si>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</si>
  <si>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</si>
  <si>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</si>
  <si>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</si>
  <si>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</si>
  <si>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</si>
  <si>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</si>
  <si>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</si>
  <si>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</si>
  <si>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</si>
  <si>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</si>
  <si>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</si>
  <si>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</si>
  <si>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</si>
  <si>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</si>
  <si>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</si>
  <si>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</si>
  <si>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</si>
  <si>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</si>
  <si>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</si>
  <si>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</si>
  <si>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</si>
  <si>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</si>
  <si>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</si>
  <si>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</si>
  <si>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</si>
  <si>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</si>
  <si>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</si>
  <si>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</si>
  <si>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</si>
  <si>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</si>
  <si>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</si>
  <si>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</si>
  <si>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</si>
  <si>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</si>
  <si>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</si>
  <si>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</si>
  <si>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</si>
  <si>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</si>
  <si>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</si>
  <si>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</si>
  <si>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</si>
  <si>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</si>
  <si>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</si>
  <si>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</si>
  <si>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</si>
  <si>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</si>
  <si>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</si>
  <si>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</si>
  <si>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</si>
  <si>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</si>
  <si>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</si>
  <si>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</si>
  <si>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</si>
  <si>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</si>
  <si>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</si>
  <si>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</si>
  <si>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</si>
  <si>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</si>
  <si>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</si>
  <si>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</si>
  <si>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</si>
  <si>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</si>
  <si>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</si>
  <si>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</si>
  <si>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</si>
  <si>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</si>
  <si>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</si>
  <si>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</si>
  <si>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</si>
  <si>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</si>
  <si>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</si>
  <si>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</si>
  <si>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</si>
  <si>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</si>
  <si>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</si>
  <si>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</si>
  <si>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</si>
  <si>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</si>
  <si>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</si>
  <si>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</si>
  <si>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</si>
  <si>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</si>
  <si>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</si>
  <si>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</si>
  <si>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</si>
  <si>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</si>
  <si>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</si>
  <si>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</si>
  <si>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</si>
  <si>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</si>
  <si>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</si>
  <si>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</si>
  <si>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</si>
  <si>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</si>
  <si>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</si>
  <si>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</si>
  <si>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</si>
  <si>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</si>
  <si>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</si>
  <si>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</si>
  <si>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</si>
  <si>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</si>
  <si>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</si>
  <si>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</si>
  <si>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</si>
  <si>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</si>
  <si>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</si>
  <si>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</si>
  <si>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</si>
  <si>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</si>
  <si>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</si>
  <si>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</si>
  <si>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</si>
  <si>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</si>
  <si>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</si>
  <si>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</si>
  <si>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</si>
  <si>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</si>
  <si>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</si>
  <si>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</si>
  <si>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</si>
  <si>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</si>
  <si>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</si>
  <si>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</si>
  <si>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</si>
  <si>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</si>
  <si>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</si>
  <si>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</si>
  <si>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</si>
  <si>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</si>
  <si>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</si>
  <si>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</si>
  <si>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</si>
  <si>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</si>
  <si>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</si>
  <si>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</si>
  <si>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</si>
  <si>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</si>
  <si>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</si>
  <si>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</si>
  <si>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</si>
  <si>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</si>
  <si>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</si>
  <si>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</si>
  <si>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</si>
  <si>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</si>
  <si>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</si>
  <si>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</si>
  <si>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</si>
  <si>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</si>
  <si>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</si>
  <si>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</si>
  <si>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</si>
  <si>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</si>
  <si>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</si>
  <si>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</si>
  <si>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</si>
  <si>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</si>
  <si>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</si>
  <si>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</si>
  <si>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</si>
  <si>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</si>
  <si>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</si>
  <si>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</si>
  <si>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</si>
  <si>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</si>
  <si>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</si>
  <si>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</si>
  <si>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</si>
  <si>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</si>
  <si>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</si>
  <si>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</si>
  <si>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</si>
  <si>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</si>
  <si>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</si>
  <si>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</si>
  <si>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</si>
  <si>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</si>
  <si>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</si>
  <si>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</si>
  <si>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</si>
  <si>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</si>
  <si>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</si>
  <si>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</si>
  <si>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</si>
  <si>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</si>
  <si>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</si>
  <si>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</si>
  <si>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</si>
  <si>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</si>
  <si>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</si>
  <si>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</si>
  <si>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</si>
  <si>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</si>
  <si>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</si>
  <si>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</si>
  <si>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</si>
  <si>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</si>
  <si>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</si>
  <si>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</si>
  <si>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</si>
  <si>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</si>
  <si>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</si>
  <si>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</si>
  <si>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</si>
  <si>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</si>
  <si>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</si>
  <si>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</si>
  <si>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</si>
  <si>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</si>
  <si>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</si>
  <si>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</si>
  <si>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</si>
  <si>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</si>
  <si>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</si>
  <si>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</si>
  <si>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</si>
  <si>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</si>
  <si>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</si>
  <si>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</si>
  <si>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</si>
  <si>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</si>
  <si>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</si>
  <si>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</si>
  <si>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</si>
  <si>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</si>
  <si>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</si>
  <si>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</si>
  <si>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</si>
  <si>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</si>
  <si>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</si>
  <si>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</si>
  <si>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</si>
  <si>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</si>
  <si>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</si>
  <si>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</si>
  <si>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</si>
  <si>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</si>
  <si>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</si>
  <si>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</si>
  <si>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</si>
  <si>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</si>
  <si>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</si>
  <si>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</si>
  <si>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</si>
  <si>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</si>
  <si>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</si>
  <si>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</si>
  <si>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</si>
  <si>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</si>
  <si>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</si>
  <si>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</si>
  <si>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</si>
  <si>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</si>
  <si>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</si>
  <si>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</si>
  <si>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</si>
  <si>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</si>
  <si>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</si>
  <si>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</si>
  <si>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</si>
  <si>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</si>
  <si>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</si>
  <si>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</si>
  <si>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</si>
  <si>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</si>
  <si>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</si>
  <si>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</si>
  <si>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</si>
  <si>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</si>
  <si>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</si>
  <si>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</si>
  <si>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</si>
  <si>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</si>
  <si>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</si>
  <si>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</si>
  <si>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</si>
  <si>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</si>
  <si>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</si>
  <si>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</si>
  <si>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</si>
  <si>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</si>
  <si>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</si>
  <si>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</si>
  <si>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</si>
  <si>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</si>
  <si>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</si>
  <si>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</si>
  <si>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</si>
  <si>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</si>
  <si>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</si>
  <si>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</si>
  <si>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</si>
  <si>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</si>
  <si>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</si>
  <si>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</si>
  <si>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</si>
  <si>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</si>
  <si>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</si>
  <si>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</si>
  <si>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</si>
  <si>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</si>
  <si>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</si>
  <si>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</si>
  <si>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</si>
  <si>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</si>
  <si>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</si>
  <si>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</si>
  <si>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</si>
  <si>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</si>
  <si>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</si>
  <si>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</si>
  <si>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</si>
  <si>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</si>
  <si>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</si>
  <si>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</si>
  <si>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</si>
  <si>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</si>
  <si>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</si>
  <si>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</si>
  <si>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</si>
  <si>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</si>
  <si>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</si>
  <si>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</si>
  <si>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</si>
  <si>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</si>
  <si>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</si>
  <si>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</si>
  <si>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</si>
  <si>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</si>
  <si>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</si>
  <si>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</si>
  <si>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</si>
  <si>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</si>
  <si>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</si>
  <si>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</si>
  <si>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</si>
  <si>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</si>
  <si>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</si>
  <si>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</si>
  <si>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</si>
  <si>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</si>
  <si>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</si>
  <si>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</si>
  <si>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</si>
  <si>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</si>
  <si>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</si>
  <si>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</si>
  <si>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</si>
  <si>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</si>
  <si>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</si>
  <si>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</si>
  <si>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</si>
  <si>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</si>
  <si>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</si>
  <si>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</si>
  <si>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</si>
  <si>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</si>
  <si>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</si>
  <si>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</si>
  <si>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</si>
  <si>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</si>
  <si>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</si>
  <si>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</si>
  <si>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</si>
  <si>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</si>
  <si>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</si>
  <si>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</si>
  <si>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</si>
  <si>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</si>
  <si>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</si>
  <si>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</si>
  <si>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</si>
  <si>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</si>
  <si>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</si>
  <si>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</si>
  <si>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</si>
  <si>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</si>
  <si>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</si>
  <si>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</si>
  <si>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</si>
  <si>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</si>
  <si>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</si>
  <si>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</si>
  <si>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</si>
  <si>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</si>
  <si>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</si>
  <si>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</si>
  <si>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</si>
  <si>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</si>
  <si>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</si>
  <si>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</si>
  <si>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</si>
  <si>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</si>
  <si>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</si>
  <si>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</si>
  <si>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</si>
  <si>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</si>
  <si>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</si>
  <si>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</si>
  <si>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</si>
  <si>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</si>
  <si>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</si>
  <si>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</si>
  <si>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</si>
  <si>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</si>
  <si>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</si>
  <si>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</si>
  <si>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</si>
  <si>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</si>
  <si>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</si>
  <si>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</si>
  <si>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</si>
  <si>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</si>
  <si>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</si>
  <si>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</si>
  <si>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</si>
  <si>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</si>
  <si>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</si>
  <si>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</si>
  <si>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</si>
  <si>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</si>
  <si>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</si>
  <si>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</si>
  <si>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</si>
  <si>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</si>
  <si>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</si>
  <si>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</si>
  <si>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</si>
  <si>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</si>
  <si>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</si>
  <si>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</si>
  <si>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</si>
  <si>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</si>
  <si>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</si>
  <si>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</si>
  <si>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</si>
  <si>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</si>
  <si>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</si>
  <si>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</si>
  <si>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</si>
  <si>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</si>
  <si>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</si>
  <si>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</si>
  <si>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</si>
  <si>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</si>
  <si>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</si>
  <si>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</si>
  <si>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</si>
  <si>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</si>
  <si>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</si>
  <si>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</si>
  <si>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</si>
  <si>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</si>
  <si>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</si>
  <si>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</si>
  <si>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</si>
  <si>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</si>
  <si>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</si>
  <si>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</si>
  <si>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</si>
  <si>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</si>
  <si>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</si>
  <si>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</si>
  <si>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</si>
  <si>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</si>
  <si>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</si>
  <si>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</si>
  <si>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</si>
  <si>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</si>
  <si>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</si>
  <si>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</si>
  <si>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</si>
  <si>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</si>
  <si>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</si>
  <si>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</si>
  <si>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</si>
  <si>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</si>
  <si>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</si>
  <si>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</si>
  <si>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</si>
  <si>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</si>
  <si>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</si>
  <si>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</si>
  <si>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</si>
  <si>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</si>
  <si>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</si>
  <si>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</si>
  <si>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</si>
  <si>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</si>
  <si>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</si>
  <si>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</si>
  <si>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</si>
  <si>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</si>
  <si>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</si>
  <si>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</si>
  <si>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</si>
  <si>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</si>
  <si>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</si>
  <si>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</si>
  <si>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</si>
  <si>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</si>
  <si>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</si>
  <si>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</si>
  <si>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</si>
  <si>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</si>
  <si>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</si>
  <si>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</si>
  <si>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</si>
  <si>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</si>
  <si>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</si>
  <si>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</si>
  <si>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</si>
  <si>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</si>
  <si>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</si>
  <si>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</si>
  <si>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</si>
  <si>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</si>
  <si>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</si>
  <si>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</si>
  <si>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</si>
  <si>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</si>
  <si>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</si>
  <si>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</si>
  <si>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</si>
  <si>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</si>
  <si>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</si>
  <si>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</si>
  <si>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</si>
  <si>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</si>
  <si>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</si>
  <si>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</si>
  <si>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</si>
  <si>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</si>
  <si>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</si>
  <si>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</si>
  <si>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</si>
  <si>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</si>
  <si>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</si>
  <si>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</si>
  <si>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</si>
  <si>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</si>
  <si>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</si>
  <si>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</si>
  <si>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</si>
  <si>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</si>
  <si>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</si>
  <si>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</si>
  <si>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</si>
  <si>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</si>
  <si>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</si>
  <si>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</si>
  <si>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</si>
  <si>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</si>
  <si>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</si>
  <si>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</si>
  <si>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</si>
  <si>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</si>
  <si>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</si>
  <si>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</si>
  <si>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</si>
  <si>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</si>
  <si>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</si>
  <si>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</si>
  <si>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</si>
  <si>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</si>
  <si>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</si>
  <si>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</si>
  <si>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</si>
  <si>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</si>
  <si>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</si>
  <si>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</si>
  <si>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</si>
  <si>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</si>
  <si>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</si>
  <si>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</si>
  <si>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</si>
  <si>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</si>
  <si>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</si>
  <si>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</si>
  <si>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</si>
  <si>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</si>
  <si>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</si>
  <si>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</si>
  <si>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</si>
  <si>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</si>
  <si>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</si>
  <si>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</si>
  <si>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</si>
  <si>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</si>
  <si>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</si>
  <si>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</si>
  <si>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</si>
  <si>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</si>
  <si>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</si>
  <si>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</si>
  <si>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</si>
  <si>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</si>
  <si>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</si>
  <si>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</si>
  <si>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</si>
  <si>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</si>
  <si>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</si>
  <si>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</si>
  <si>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</si>
  <si>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</si>
  <si>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</si>
  <si>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</si>
  <si>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</si>
  <si>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</si>
  <si>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</si>
  <si>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</si>
  <si>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</si>
  <si>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</si>
  <si>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</si>
  <si>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</si>
  <si>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</si>
  <si>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</si>
  <si>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</si>
  <si>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</si>
  <si>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</si>
  <si>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</si>
  <si>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</si>
  <si>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</si>
  <si>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</si>
  <si>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</si>
  <si>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</si>
  <si>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</si>
  <si>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</si>
  <si>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</si>
  <si>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</si>
  <si>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</si>
  <si>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</si>
  <si>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</si>
  <si>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</si>
  <si>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</si>
  <si>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</si>
  <si>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</si>
  <si>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</si>
  <si>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</si>
  <si>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</si>
  <si>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</si>
  <si>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</si>
  <si>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</si>
  <si>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</si>
  <si>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</si>
  <si>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</si>
  <si>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</si>
  <si>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</si>
  <si>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</si>
  <si>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</si>
  <si>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</si>
  <si>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</si>
  <si>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</si>
  <si>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</si>
  <si>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</si>
  <si>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</si>
  <si>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</si>
  <si>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</si>
  <si>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</si>
  <si>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</si>
  <si>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</si>
  <si>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</si>
  <si>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</si>
  <si>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</si>
  <si>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</si>
  <si>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</si>
  <si>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</si>
  <si>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</si>
  <si>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</si>
  <si>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</si>
  <si>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</si>
  <si>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</si>
  <si>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</si>
  <si>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</si>
  <si>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</si>
  <si>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</si>
  <si>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</si>
  <si>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</si>
  <si>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</si>
  <si>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</si>
  <si>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</si>
  <si>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</si>
  <si>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</si>
  <si>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</si>
  <si>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</si>
  <si>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</si>
  <si>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</si>
  <si>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</si>
  <si>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</si>
  <si>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</si>
  <si>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</si>
  <si>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</si>
  <si>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</si>
  <si>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</si>
  <si>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</si>
  <si>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</si>
  <si>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</si>
  <si>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</si>
  <si>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</si>
  <si>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</si>
  <si>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</si>
  <si>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</si>
  <si>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</si>
  <si>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</si>
  <si>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</si>
  <si>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</si>
  <si>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</si>
  <si>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</si>
  <si>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</si>
  <si>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</si>
  <si>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</si>
  <si>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</si>
  <si>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</si>
  <si>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</si>
  <si>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</si>
  <si>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</si>
  <si>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</si>
  <si>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</si>
  <si>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</si>
  <si>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</si>
  <si>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</si>
  <si>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</si>
  <si>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</si>
  <si>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</si>
  <si>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</si>
  <si>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</si>
  <si>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</si>
  <si>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</si>
  <si>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</si>
  <si>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</si>
  <si>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</si>
  <si>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</si>
  <si>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</si>
  <si>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</si>
  <si>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</si>
  <si>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</si>
  <si>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</si>
  <si>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</si>
  <si>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</si>
  <si>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</si>
  <si>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</si>
  <si>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</si>
  <si>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</si>
  <si>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</si>
  <si>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</si>
  <si>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</si>
  <si>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</si>
  <si>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</si>
  <si>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</si>
  <si>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</si>
  <si>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</si>
  <si>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</si>
  <si>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</si>
  <si>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</si>
  <si>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</si>
  <si>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</si>
  <si>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</si>
  <si>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</si>
  <si>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</si>
  <si>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</si>
  <si>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</si>
  <si>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</si>
  <si>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</si>
  <si>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</si>
  <si>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</si>
  <si>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</si>
  <si>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</si>
  <si>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</si>
  <si>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</si>
  <si>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</si>
  <si>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</si>
  <si>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</si>
  <si>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</si>
  <si>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</si>
  <si>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</si>
  <si>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</si>
  <si>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</si>
  <si>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</si>
  <si>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</si>
  <si>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</si>
  <si>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</si>
  <si>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</si>
  <si>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</si>
  <si>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</si>
  <si>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</si>
  <si>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</si>
  <si>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</si>
  <si>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</si>
  <si>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</si>
  <si>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</si>
  <si>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</si>
  <si>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</si>
  <si>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</si>
  <si>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</si>
  <si>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</si>
  <si>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</si>
  <si>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</si>
  <si>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</si>
  <si>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</si>
  <si>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</si>
  <si>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</si>
  <si>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</si>
  <si>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</si>
  <si>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</si>
  <si>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</si>
  <si>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</si>
  <si>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</si>
  <si>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</si>
  <si>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</si>
  <si>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</si>
  <si>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</si>
  <si>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</si>
  <si>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</si>
  <si>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</si>
  <si>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</si>
  <si>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</si>
  <si>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</si>
  <si>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</si>
  <si>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</si>
  <si>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</si>
  <si>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</si>
  <si>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</si>
  <si>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</si>
  <si>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</si>
  <si>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</si>
  <si>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</si>
  <si>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</si>
  <si>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</si>
  <si>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</si>
  <si>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</si>
  <si>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</si>
  <si>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</si>
  <si>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</si>
  <si>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</si>
  <si>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</si>
  <si>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</si>
  <si>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</si>
  <si>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</si>
  <si>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</si>
  <si>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</si>
  <si>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</si>
  <si>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</si>
  <si>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</si>
  <si>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</si>
  <si>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</si>
  <si>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</si>
  <si>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</si>
  <si>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</si>
  <si>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</si>
  <si>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</si>
  <si>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</si>
  <si>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</si>
  <si>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</si>
  <si>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</si>
  <si>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</si>
  <si>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</si>
  <si>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</si>
  <si>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</si>
  <si>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</si>
  <si>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</si>
  <si>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</si>
  <si>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</si>
  <si>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</si>
  <si>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</si>
  <si>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</si>
  <si>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</si>
  <si>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</si>
  <si>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</si>
  <si>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</si>
  <si>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</si>
  <si>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</si>
  <si>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</si>
  <si>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</si>
  <si>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</si>
  <si>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</si>
  <si>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</si>
  <si>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</si>
  <si>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</si>
  <si>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</si>
  <si>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</si>
  <si>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</si>
  <si>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</si>
  <si>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</si>
  <si>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</si>
  <si>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</si>
  <si>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</si>
  <si>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</si>
  <si>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</si>
  <si>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</si>
  <si>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</si>
  <si>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</si>
  <si>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</si>
  <si>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</si>
  <si>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</si>
  <si>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</si>
  <si>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</si>
  <si>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</si>
  <si>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</si>
  <si>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</si>
  <si>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</si>
  <si>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</si>
  <si>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</si>
  <si>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</si>
  <si>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</si>
  <si>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</si>
  <si>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</si>
  <si>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</si>
  <si>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</si>
  <si>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</si>
  <si>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</si>
  <si>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</si>
  <si>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</si>
  <si>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</si>
  <si>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</si>
  <si>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</si>
  <si>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</si>
  <si>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</si>
  <si>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</si>
  <si>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</si>
  <si>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</si>
  <si>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</si>
  <si>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</si>
  <si>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</si>
  <si>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</si>
  <si>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</si>
  <si>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</si>
  <si>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</si>
  <si>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</si>
  <si>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</si>
  <si>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</si>
  <si>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</si>
  <si>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</si>
  <si>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</si>
  <si>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</si>
  <si>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</si>
  <si>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</si>
  <si>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</si>
  <si>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</si>
  <si>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</si>
  <si>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</si>
  <si>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</si>
  <si>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</si>
  <si>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</si>
  <si>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</si>
  <si>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</si>
  <si>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</si>
  <si>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</si>
  <si>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</si>
  <si>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</si>
  <si>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</si>
  <si>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</si>
  <si>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</si>
  <si>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</si>
  <si>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</si>
  <si>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</si>
  <si>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</si>
  <si>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</si>
  <si>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</si>
  <si>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</si>
  <si>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</si>
  <si>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</si>
  <si>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</si>
  <si>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</si>
  <si>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</si>
  <si>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</si>
  <si>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</si>
  <si>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</si>
  <si>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</si>
  <si>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</si>
  <si>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</si>
  <si>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</si>
  <si>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</si>
  <si>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</si>
  <si>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</si>
  <si>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</si>
  <si>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</si>
  <si>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</si>
  <si>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</si>
  <si>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</si>
  <si>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</si>
  <si>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</si>
  <si>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</si>
  <si>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</si>
  <si>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</si>
  <si>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</si>
  <si>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</si>
  <si>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</si>
  <si>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</si>
  <si>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</si>
  <si>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</si>
  <si>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</si>
  <si>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</si>
  <si>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</si>
  <si>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</si>
  <si>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</si>
  <si>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</si>
  <si>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</si>
  <si>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</si>
  <si>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</si>
  <si>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</si>
  <si>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</si>
  <si>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</si>
  <si>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</si>
  <si>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</si>
  <si>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</si>
  <si>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</si>
  <si>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</si>
  <si>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</si>
  <si>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</si>
  <si>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</si>
  <si>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</si>
  <si>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</si>
  <si>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</si>
  <si>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</si>
  <si>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</si>
  <si>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</si>
  <si>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</si>
  <si>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</si>
  <si>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</si>
  <si>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</si>
  <si>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</si>
  <si>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</si>
  <si>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</si>
  <si>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</si>
  <si>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</si>
  <si>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</si>
  <si>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</si>
  <si>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</si>
  <si>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</si>
  <si>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</si>
  <si>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</si>
  <si>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</si>
  <si>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</si>
  <si>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</si>
  <si>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</si>
  <si>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</si>
  <si>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</si>
  <si>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</si>
  <si>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</si>
  <si>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</si>
  <si>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</si>
  <si>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</si>
  <si>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</si>
  <si>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</si>
  <si>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</si>
  <si>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</si>
  <si>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</si>
  <si>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</si>
  <si>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</si>
  <si>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</si>
  <si>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</si>
  <si>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</si>
  <si>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</si>
  <si>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</si>
  <si>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</si>
  <si>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</si>
  <si>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</si>
  <si>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</si>
  <si>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</si>
  <si>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</si>
  <si>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</si>
  <si>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</si>
  <si>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</si>
  <si>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</si>
  <si>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</si>
  <si>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</si>
  <si>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</si>
  <si>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</si>
  <si>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</si>
  <si>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</si>
  <si>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</si>
  <si>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</si>
  <si>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</si>
  <si>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</si>
  <si>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</si>
  <si>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</si>
  <si>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</si>
  <si>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</si>
  <si>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</si>
  <si>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</si>
  <si>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</si>
  <si>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</si>
  <si>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</si>
  <si>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</si>
  <si>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</si>
  <si>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</si>
  <si>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</si>
  <si>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</si>
  <si>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</si>
  <si>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</si>
  <si>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</si>
  <si>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</si>
  <si>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</si>
  <si>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</si>
  <si>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</si>
  <si>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</si>
  <si>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</si>
  <si>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</si>
  <si>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</si>
  <si>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</si>
  <si>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</si>
  <si>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</si>
  <si>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</si>
  <si>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</si>
  <si>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</si>
  <si>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</si>
  <si>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</si>
  <si>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</si>
  <si>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</si>
  <si>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</si>
  <si>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</si>
  <si>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</si>
  <si>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</si>
  <si>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</si>
  <si>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</si>
  <si>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</si>
  <si>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</si>
  <si>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</si>
  <si>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</si>
  <si>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</si>
  <si>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</si>
  <si>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</si>
  <si>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</si>
  <si>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</si>
  <si>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</si>
  <si>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</si>
  <si>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</si>
  <si>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</si>
  <si>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</si>
  <si>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</si>
  <si>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</si>
  <si>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</si>
  <si>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</si>
  <si>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</si>
  <si>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</si>
  <si>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</si>
  <si>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</si>
  <si>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</si>
  <si>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</si>
  <si>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</si>
  <si>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</si>
  <si>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</si>
  <si>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</si>
  <si>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</si>
  <si>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</si>
  <si>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</si>
  <si>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</si>
  <si>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</si>
  <si>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</si>
  <si>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</si>
  <si>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</si>
  <si>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</si>
  <si>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</si>
  <si>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</si>
  <si>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</si>
  <si>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</si>
  <si>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</si>
  <si>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</si>
  <si>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</si>
  <si>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</si>
  <si>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</si>
  <si>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</si>
  <si>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</si>
  <si>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</si>
  <si>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</si>
  <si>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</si>
  <si>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</si>
  <si>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</si>
  <si>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</si>
  <si>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</si>
  <si>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</si>
  <si>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</si>
  <si>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</si>
  <si>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</si>
  <si>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</si>
  <si>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</si>
  <si>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</si>
  <si>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</si>
  <si>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</si>
  <si>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</si>
  <si>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</si>
  <si>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</si>
  <si>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</si>
  <si>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</si>
  <si>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</si>
  <si>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</si>
  <si>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</si>
  <si>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</si>
  <si>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</si>
  <si>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</si>
  <si>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</si>
  <si>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</si>
  <si>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</si>
  <si>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</si>
  <si>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</si>
  <si>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</si>
  <si>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</si>
  <si>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</si>
  <si>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</si>
  <si>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</si>
  <si>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</si>
  <si>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</si>
  <si>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</si>
  <si>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</si>
  <si>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</si>
  <si>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</si>
  <si>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</si>
  <si>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</si>
  <si>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</si>
  <si>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</si>
  <si>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</si>
  <si>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</si>
  <si>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</si>
  <si>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</si>
  <si>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</si>
  <si>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</si>
  <si>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</si>
  <si>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</si>
  <si>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</si>
  <si>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</si>
  <si>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</si>
  <si>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</si>
  <si>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</si>
  <si>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</si>
  <si>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</si>
  <si>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</si>
  <si>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</si>
  <si>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</si>
  <si>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</si>
  <si>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</si>
  <si>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</si>
  <si>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</si>
  <si>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</si>
  <si>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</si>
  <si>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</si>
  <si>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</si>
  <si>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</si>
  <si>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</si>
  <si>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</si>
  <si>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</si>
  <si>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</si>
  <si>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</si>
  <si>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</si>
  <si>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</si>
  <si>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</si>
  <si>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</si>
  <si>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</si>
  <si>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</si>
  <si>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</si>
  <si>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</si>
  <si>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</si>
  <si>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</si>
  <si>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</si>
  <si>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</si>
  <si>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</si>
  <si>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</si>
  <si>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</si>
  <si>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</si>
  <si>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</si>
  <si>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</si>
  <si>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</si>
  <si>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</si>
  <si>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</si>
  <si>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</si>
  <si>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</si>
  <si>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</si>
  <si>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</si>
  <si>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</si>
  <si>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</si>
  <si>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</si>
  <si>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</si>
  <si>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</si>
  <si>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</si>
  <si>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</si>
  <si>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</si>
  <si>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</si>
  <si>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</si>
  <si>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</si>
  <si>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</si>
  <si>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</si>
  <si>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</si>
  <si>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</si>
  <si>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</si>
  <si>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</si>
  <si>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</si>
  <si>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</si>
  <si>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</si>
  <si>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</si>
  <si>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</si>
  <si>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</si>
  <si>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</si>
  <si>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</si>
  <si>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</si>
  <si>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</si>
  <si>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</si>
  <si>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</si>
  <si>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</si>
  <si>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</si>
  <si>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</si>
  <si>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</si>
  <si>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</si>
  <si>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</si>
  <si>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</si>
  <si>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</si>
  <si>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</si>
  <si>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</si>
  <si>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</si>
  <si>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</si>
  <si>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</si>
  <si>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</si>
  <si>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</si>
  <si>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</si>
  <si>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</si>
  <si>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</si>
  <si>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</si>
  <si>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</si>
  <si>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</si>
  <si>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</si>
  <si>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</si>
  <si>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</si>
  <si>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</si>
  <si>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</si>
  <si>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</si>
  <si>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</si>
  <si>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</si>
  <si>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</si>
  <si>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</si>
  <si>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</si>
  <si>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</si>
  <si>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</si>
  <si>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</si>
  <si>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</si>
  <si>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</si>
  <si>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</si>
  <si>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</si>
  <si>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</si>
  <si>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</si>
  <si>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</si>
  <si>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</si>
  <si>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</si>
  <si>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</si>
  <si>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</si>
  <si>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</si>
  <si>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</si>
  <si>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</si>
  <si>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</si>
  <si>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</si>
  <si>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</si>
  <si>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</si>
  <si>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</si>
  <si>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</si>
  <si>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</si>
  <si>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</si>
  <si>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</si>
  <si>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</si>
  <si>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</si>
  <si>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</si>
  <si>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</si>
  <si>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</si>
  <si>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</si>
  <si>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</si>
  <si>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</si>
  <si>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</si>
  <si>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</si>
  <si>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</si>
  <si>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</si>
  <si>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</si>
  <si>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</si>
  <si>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</si>
  <si>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</si>
  <si>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</si>
  <si>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</si>
  <si>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</si>
  <si>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</si>
  <si>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</si>
  <si>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</si>
  <si>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</si>
  <si>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</si>
  <si>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</si>
  <si>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</si>
  <si>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</si>
  <si>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</si>
  <si>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</si>
  <si>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</si>
  <si>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</si>
  <si>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</si>
  <si>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</si>
  <si>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</si>
  <si>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</si>
  <si>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</si>
  <si>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</si>
  <si>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</si>
  <si>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</si>
  <si>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</si>
  <si>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</si>
  <si>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</si>
  <si>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</si>
  <si>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</si>
  <si>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</si>
  <si>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</si>
  <si>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</si>
  <si>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</si>
  <si>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</si>
  <si>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</si>
  <si>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</si>
  <si>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</si>
  <si>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</si>
  <si>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</si>
  <si>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</si>
  <si>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</si>
  <si>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</si>
  <si>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</si>
  <si>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</si>
  <si>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</si>
  <si>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</si>
  <si>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</si>
  <si>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</si>
  <si>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</si>
  <si>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</si>
  <si>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</si>
  <si>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</si>
  <si>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</si>
  <si>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</si>
  <si>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</si>
  <si>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</si>
  <si>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</si>
  <si>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</si>
  <si>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</si>
  <si>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</si>
  <si>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</si>
  <si>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</si>
  <si>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</si>
  <si>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</si>
  <si>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</si>
  <si>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</si>
  <si>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</si>
  <si>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</si>
  <si>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</si>
  <si>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</si>
  <si>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</si>
  <si>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</si>
  <si>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</si>
  <si>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</si>
  <si>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</si>
  <si>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</si>
  <si>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</si>
  <si>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</si>
  <si>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</si>
  <si>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</si>
  <si>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</si>
  <si>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</si>
  <si>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</si>
  <si>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</si>
  <si>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</si>
  <si>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</si>
  <si>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</si>
  <si>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</si>
  <si>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</si>
  <si>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</si>
  <si>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</si>
  <si>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</si>
  <si>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</si>
  <si>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</si>
  <si>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</si>
  <si>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</si>
  <si>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</si>
  <si>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</si>
  <si>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</si>
  <si>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</si>
  <si>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</si>
  <si>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</si>
  <si>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</si>
  <si>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</si>
  <si>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</si>
  <si>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</si>
  <si>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</si>
  <si>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</si>
  <si>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</si>
  <si>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</si>
  <si>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</si>
  <si>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</si>
  <si>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</si>
  <si>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</si>
  <si>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</si>
  <si>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</si>
  <si>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</si>
  <si>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</si>
  <si>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</si>
  <si>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</si>
  <si>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</si>
  <si>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</si>
  <si>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</si>
  <si>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</si>
  <si>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</si>
  <si>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</si>
  <si>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</si>
  <si>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</si>
  <si>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</si>
  <si>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</si>
  <si>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</si>
  <si>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</si>
  <si>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</si>
  <si>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</si>
  <si>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</si>
  <si>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</si>
  <si>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</si>
  <si>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</si>
  <si>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</si>
  <si>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</si>
  <si>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</si>
  <si>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</si>
  <si>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</si>
  <si>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</si>
  <si>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</si>
  <si>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</si>
  <si>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</si>
  <si>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</si>
  <si>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</si>
  <si>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</si>
  <si>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</si>
  <si>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</si>
  <si>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</si>
  <si>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</si>
  <si>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</si>
  <si>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</si>
  <si>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</si>
  <si>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</si>
  <si>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</si>
  <si>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</si>
  <si>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</si>
  <si>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</si>
  <si>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</si>
  <si>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</si>
  <si>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</si>
  <si>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</si>
  <si>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</si>
  <si>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</si>
  <si>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</si>
  <si>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</si>
  <si>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</si>
  <si>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</si>
  <si>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</si>
  <si>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</si>
  <si>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</si>
  <si>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</si>
  <si>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</si>
  <si>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</si>
  <si>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</si>
  <si>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</si>
  <si>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</si>
  <si>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</si>
  <si>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</si>
  <si>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</si>
  <si>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</si>
  <si>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</si>
  <si>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</si>
  <si>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</si>
  <si>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</si>
  <si>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</si>
  <si>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</si>
  <si>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</si>
  <si>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</si>
  <si>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</si>
  <si>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</si>
  <si>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</si>
  <si>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</si>
  <si>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</si>
  <si>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</si>
  <si>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</si>
  <si>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</si>
  <si>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</si>
  <si>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</si>
  <si>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</si>
  <si>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</si>
  <si>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</si>
  <si>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</si>
  <si>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</si>
  <si>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</si>
  <si>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</si>
  <si>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</si>
  <si>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</si>
  <si>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</si>
  <si>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</si>
  <si>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</si>
  <si>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</si>
  <si>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</si>
  <si>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</si>
  <si>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</si>
  <si>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</si>
  <si>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</si>
  <si>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</si>
  <si>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</si>
  <si>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</si>
  <si>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</si>
  <si>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</si>
  <si>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</si>
  <si>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</si>
  <si>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</si>
  <si>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</si>
  <si>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</si>
  <si>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</si>
  <si>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</si>
  <si>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</si>
  <si>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</si>
  <si>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</si>
  <si>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</si>
  <si>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</si>
  <si>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</si>
  <si>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</si>
  <si>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</si>
  <si>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</si>
  <si>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</si>
  <si>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</si>
  <si>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</si>
  <si>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</si>
  <si>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</si>
  <si>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</si>
  <si>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</si>
  <si>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</si>
  <si>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</si>
  <si>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</si>
  <si>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</si>
  <si>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</si>
  <si>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</si>
  <si>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</si>
  <si>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</si>
  <si>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</si>
  <si>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</si>
  <si>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</si>
  <si>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</si>
  <si>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</si>
  <si>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</si>
  <si>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</si>
  <si>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</si>
  <si>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</si>
  <si>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</si>
  <si>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</si>
  <si>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</si>
  <si>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</si>
  <si>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</si>
  <si>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</si>
  <si>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</si>
  <si>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</si>
  <si>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</si>
  <si>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</si>
  <si>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</si>
  <si>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</si>
  <si>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</si>
  <si>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</si>
  <si>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</si>
  <si>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</si>
  <si>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</si>
  <si>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</si>
  <si>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</si>
  <si>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</si>
  <si>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</si>
  <si>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</si>
  <si>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</si>
  <si>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</si>
  <si>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</si>
  <si>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</si>
  <si>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</si>
  <si>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</si>
  <si>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</si>
  <si>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</si>
  <si>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</si>
  <si>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</si>
  <si>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</si>
  <si>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</si>
  <si>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</si>
  <si>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</si>
  <si>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</si>
  <si>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</si>
  <si>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</si>
  <si>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</si>
  <si>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</si>
  <si>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</si>
  <si>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</si>
  <si>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</si>
  <si>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</si>
  <si>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</si>
  <si>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</si>
  <si>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</si>
  <si>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</si>
  <si>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</si>
  <si>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</si>
  <si>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</si>
  <si>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</si>
  <si>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</si>
  <si>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</si>
  <si>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</si>
  <si>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</si>
  <si>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</si>
  <si>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</si>
  <si>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</si>
  <si>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</si>
  <si>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</si>
  <si>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</si>
  <si>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</si>
  <si>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</si>
  <si>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</si>
  <si>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</si>
  <si>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</si>
  <si>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</si>
  <si>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</si>
  <si>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</si>
  <si>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</si>
  <si>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</si>
  <si>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</si>
  <si>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</si>
  <si>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</si>
  <si>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</si>
  <si>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</si>
  <si>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</si>
  <si>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</si>
  <si>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</si>
  <si>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</si>
  <si>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</si>
  <si>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</si>
  <si>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</si>
  <si>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</si>
  <si>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</si>
  <si>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</si>
  <si>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</si>
  <si>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</si>
  <si>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</si>
  <si>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</si>
  <si>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</si>
  <si>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</si>
  <si>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</si>
  <si>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</si>
  <si>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</si>
  <si>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</si>
  <si>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</si>
  <si>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</si>
  <si>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</si>
  <si>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</si>
  <si>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</si>
  <si>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</si>
  <si>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</si>
  <si>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</si>
  <si>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</si>
  <si>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</si>
  <si>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</si>
  <si>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</si>
  <si>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</si>
  <si>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</si>
  <si>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</si>
  <si>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</si>
  <si>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</si>
  <si>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</si>
  <si>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</si>
  <si>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</si>
  <si>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</si>
  <si>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</si>
  <si>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</si>
  <si>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</si>
  <si>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</si>
  <si>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</si>
  <si>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</si>
  <si>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</si>
  <si>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</si>
  <si>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</si>
  <si>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</si>
  <si>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</si>
  <si>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</si>
  <si>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</si>
  <si>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</si>
  <si>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</si>
  <si>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</si>
  <si>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</si>
  <si>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</si>
  <si>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</si>
  <si>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</si>
  <si>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</si>
  <si>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</si>
  <si>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</si>
  <si>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</si>
  <si>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</si>
  <si>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</si>
  <si>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</si>
  <si>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</si>
  <si>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</si>
  <si>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</si>
  <si>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</si>
  <si>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</si>
  <si>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</si>
  <si>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</si>
  <si>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</si>
  <si>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</si>
  <si>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</si>
  <si>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</si>
  <si>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</si>
  <si>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</si>
  <si>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</si>
  <si>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</si>
  <si>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</si>
  <si>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</si>
  <si>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</si>
  <si>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</si>
  <si>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</si>
  <si>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</si>
  <si>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</si>
  <si>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</si>
  <si>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</si>
  <si>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</si>
  <si>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</si>
  <si>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</si>
  <si>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</si>
  <si>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</si>
  <si>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</si>
  <si>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</si>
  <si>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</si>
  <si>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</si>
  <si>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</si>
  <si>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</si>
  <si>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</si>
  <si>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</si>
  <si>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</si>
  <si>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</si>
  <si>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</si>
  <si>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</si>
  <si>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</si>
  <si>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</si>
  <si>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</si>
  <si>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</si>
  <si>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</si>
  <si>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</si>
  <si>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</si>
  <si>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</si>
  <si>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</si>
  <si>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</si>
  <si>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</si>
  <si>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</si>
  <si>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</si>
  <si>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</si>
  <si>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</si>
  <si>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</si>
  <si>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</si>
  <si>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</si>
  <si>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</si>
  <si>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</si>
  <si>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</si>
  <si>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</si>
  <si>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</si>
  <si>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</si>
  <si>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</si>
  <si>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</si>
  <si>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</si>
  <si>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</si>
  <si>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</si>
  <si>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</si>
  <si>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</si>
  <si>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</si>
  <si>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</si>
  <si>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</si>
  <si>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</si>
  <si>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</si>
  <si>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</si>
  <si>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</si>
  <si>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</si>
  <si>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</si>
  <si>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</si>
  <si>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</si>
  <si>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</si>
  <si>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</si>
  <si>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</si>
  <si>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</si>
  <si>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</si>
  <si>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</si>
  <si>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</si>
  <si>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</si>
  <si>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</si>
  <si>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</si>
  <si>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</si>
  <si>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</si>
  <si>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</si>
  <si>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</si>
  <si>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</si>
  <si>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</si>
  <si>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</si>
  <si>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</si>
  <si>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</si>
  <si>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</si>
  <si>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</si>
  <si>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</si>
  <si>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</si>
  <si>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</si>
  <si>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</si>
  <si>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</si>
  <si>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</si>
  <si>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</si>
  <si>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</si>
  <si>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</si>
  <si>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</si>
  <si>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</si>
  <si>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</si>
  <si>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</si>
  <si>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</si>
  <si>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</si>
  <si>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</si>
  <si>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</si>
  <si>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</si>
  <si>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</si>
  <si>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</si>
  <si>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</si>
  <si>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</si>
  <si>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</si>
  <si>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</si>
  <si>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</si>
  <si>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</si>
  <si>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</si>
  <si>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</si>
  <si>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</si>
  <si>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</si>
  <si>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</si>
  <si>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</si>
  <si>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</si>
  <si>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</si>
  <si>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</si>
  <si>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</si>
  <si>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</si>
  <si>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</si>
  <si>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</si>
  <si>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</si>
  <si>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</si>
  <si>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</si>
  <si>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</si>
  <si>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</si>
  <si>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</si>
  <si>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</si>
  <si>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</si>
  <si>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</si>
  <si>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</si>
  <si>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</si>
  <si>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</si>
  <si>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</si>
  <si>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</si>
  <si>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</si>
  <si>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</si>
  <si>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</si>
  <si>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</si>
  <si>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</si>
  <si>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</si>
  <si>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</si>
  <si>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</si>
  <si>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</si>
  <si>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</si>
  <si>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</si>
  <si>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</si>
  <si>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</si>
  <si>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</si>
  <si>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</si>
  <si>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</si>
  <si>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</si>
  <si>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</si>
  <si>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</si>
  <si>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</si>
  <si>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</si>
  <si>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</si>
  <si>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</si>
  <si>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</si>
  <si>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</si>
  <si>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</si>
  <si>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</si>
  <si>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</si>
  <si>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</si>
  <si>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</si>
  <si>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</si>
  <si>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</si>
  <si>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</si>
  <si>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</si>
  <si>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</si>
  <si>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</si>
  <si>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</si>
  <si>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</si>
  <si>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</si>
  <si>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</si>
  <si>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</si>
  <si>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</si>
  <si>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</si>
  <si>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</si>
  <si>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</si>
  <si>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</si>
  <si>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</si>
  <si>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</si>
  <si>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</si>
  <si>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</si>
  <si>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</si>
  <si>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</si>
  <si>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</si>
  <si>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</si>
  <si>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</si>
  <si>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</si>
  <si>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</si>
  <si>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</si>
  <si>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</si>
  <si>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</si>
  <si>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</si>
  <si>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</si>
  <si>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</si>
  <si>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</si>
  <si>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</si>
  <si>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</si>
  <si>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</si>
  <si>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</si>
  <si>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</si>
  <si>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</si>
  <si>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</si>
  <si>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</si>
  <si>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</si>
  <si>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</si>
  <si>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</si>
  <si>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</si>
  <si>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</si>
  <si>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</si>
  <si>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</si>
  <si>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</si>
  <si>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</si>
  <si>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</si>
  <si>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</si>
  <si>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</si>
  <si>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</si>
  <si>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</si>
  <si>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</si>
  <si>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</si>
  <si>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</si>
  <si>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</si>
  <si>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</si>
  <si>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</si>
  <si>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</si>
  <si>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</si>
  <si>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</si>
  <si>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</si>
  <si>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</si>
  <si>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</si>
  <si>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</si>
  <si>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</si>
  <si>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</si>
  <si>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</si>
  <si>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</si>
  <si>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</si>
  <si>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</si>
  <si>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</si>
  <si>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</si>
  <si>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</si>
  <si>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</si>
  <si>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</si>
  <si>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</si>
  <si>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</si>
  <si>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</si>
  <si>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</si>
  <si>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</si>
  <si>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</si>
  <si>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</si>
  <si>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</si>
  <si>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</si>
  <si>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</si>
  <si>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</si>
  <si>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</si>
  <si>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</si>
  <si>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</si>
  <si>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</si>
  <si>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</si>
  <si>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</si>
  <si>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</si>
  <si>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</si>
  <si>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</si>
  <si>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</si>
  <si>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</si>
  <si>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</si>
  <si>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</si>
  <si>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</si>
  <si>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</si>
  <si>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</si>
  <si>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</si>
  <si>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</si>
  <si>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</si>
  <si>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</si>
  <si>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</si>
  <si>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</si>
  <si>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</si>
  <si>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</si>
  <si>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</si>
  <si>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</si>
  <si>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</si>
  <si>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</si>
  <si>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</si>
  <si>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</si>
  <si>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</si>
  <si>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</si>
  <si>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</si>
  <si>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</si>
  <si>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</si>
  <si>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</si>
  <si>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</si>
  <si>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</si>
  <si>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</si>
  <si>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</si>
  <si>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</si>
  <si>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</si>
  <si>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</si>
  <si>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</si>
  <si>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</si>
  <si>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</si>
  <si>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</si>
  <si>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</si>
  <si>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</si>
  <si>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</si>
  <si>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</si>
  <si>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</si>
  <si>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</si>
  <si>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</si>
  <si>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</si>
  <si>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</si>
  <si>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</si>
  <si>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</si>
  <si>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</si>
  <si>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</si>
  <si>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</si>
  <si>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</si>
  <si>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</si>
  <si>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</si>
  <si>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</si>
  <si>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</si>
  <si>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</si>
  <si>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</si>
  <si>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</si>
  <si>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</si>
  <si>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</si>
  <si>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</si>
  <si>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</si>
  <si>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</si>
  <si>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</si>
  <si>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</si>
  <si>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</si>
  <si>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</si>
  <si>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</si>
  <si>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</si>
  <si>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</si>
  <si>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</si>
  <si>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</si>
  <si>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</si>
  <si>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</si>
  <si>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</si>
  <si>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</si>
  <si>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</si>
  <si>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</si>
  <si>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</si>
  <si>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</si>
  <si>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</si>
  <si>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</si>
  <si>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</si>
  <si>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</si>
  <si>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</si>
  <si>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</si>
  <si>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</si>
  <si>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</si>
  <si>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</si>
  <si>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</si>
  <si>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</si>
  <si>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</si>
  <si>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</si>
  <si>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</si>
  <si>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</si>
  <si>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</si>
  <si>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</si>
  <si>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</si>
  <si>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</si>
  <si>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</si>
  <si>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</si>
  <si>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</si>
  <si>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</si>
  <si>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</si>
  <si>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</si>
  <si>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</si>
  <si>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</si>
  <si>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</si>
  <si>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</si>
  <si>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</si>
  <si>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</si>
  <si>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</si>
  <si>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</si>
  <si>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</si>
  <si>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</si>
  <si>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</si>
  <si>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</si>
  <si>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</si>
  <si>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</si>
  <si>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</si>
  <si>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</si>
  <si>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</si>
  <si>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</si>
  <si>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</si>
  <si>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</si>
  <si>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</si>
  <si>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</si>
  <si>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</si>
  <si>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</si>
  <si>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</si>
  <si>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</si>
  <si>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</si>
  <si>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</si>
  <si>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</si>
  <si>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</si>
  <si>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</si>
  <si>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</si>
  <si>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</si>
  <si>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</si>
  <si>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</si>
  <si>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</si>
  <si>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</si>
  <si>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</si>
  <si>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</si>
  <si>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</si>
  <si>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</si>
  <si>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</si>
  <si>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</si>
  <si>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</si>
  <si>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</si>
  <si>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</si>
  <si>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</si>
  <si>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</si>
  <si>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</si>
  <si>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</si>
  <si>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</si>
  <si>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</si>
  <si>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</si>
  <si>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</si>
  <si>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</si>
  <si>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</si>
  <si>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</si>
  <si>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</si>
  <si>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</si>
  <si>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</si>
  <si>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</si>
  <si>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</si>
  <si>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</si>
  <si>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</si>
  <si>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</si>
  <si>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</si>
  <si>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</si>
  <si>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</si>
  <si>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</si>
  <si>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</si>
  <si>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</si>
  <si>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</si>
  <si>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</si>
  <si>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</si>
  <si>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</si>
  <si>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</si>
  <si>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</si>
  <si>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</si>
  <si>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</si>
  <si>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</si>
  <si>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</si>
  <si>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</si>
  <si>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</si>
  <si>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</si>
  <si>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</si>
  <si>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</si>
  <si>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</si>
  <si>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</si>
  <si>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</si>
  <si>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</si>
  <si>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</si>
  <si>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</si>
  <si>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</si>
  <si>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</si>
  <si>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</si>
  <si>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</si>
  <si>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</si>
  <si>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</si>
  <si>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</si>
  <si>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</si>
  <si>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</si>
  <si>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</si>
  <si>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</si>
  <si>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</si>
  <si>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</si>
  <si>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</si>
  <si>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</si>
  <si>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</si>
  <si>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</si>
  <si>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</si>
  <si>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</si>
  <si>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</si>
  <si>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</si>
  <si>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</si>
  <si>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</si>
  <si>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</si>
  <si>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</si>
  <si>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</si>
  <si>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</si>
  <si>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</si>
  <si>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</si>
  <si>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</si>
  <si>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</si>
  <si>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</si>
  <si>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</si>
  <si>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</si>
  <si>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</si>
  <si>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</si>
  <si>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</si>
  <si>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</si>
  <si>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</si>
  <si>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</si>
  <si>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</si>
  <si>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</si>
  <si>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</si>
  <si>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</si>
  <si>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</si>
  <si>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</si>
  <si>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</si>
  <si>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</si>
  <si>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</si>
  <si>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</si>
  <si>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</si>
  <si>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</si>
  <si>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</si>
  <si>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</si>
  <si>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</si>
  <si>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</si>
  <si>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</si>
  <si>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</si>
  <si>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</si>
  <si>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</si>
  <si>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</si>
  <si>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</si>
  <si>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</si>
  <si>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</si>
  <si>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</si>
  <si>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</si>
  <si>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</si>
  <si>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</si>
  <si>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</si>
  <si>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</si>
  <si>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</si>
  <si>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</si>
  <si>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</si>
  <si>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</si>
  <si>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</si>
  <si>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</si>
  <si>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</si>
  <si>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</si>
  <si>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</si>
  <si>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</si>
  <si>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</si>
  <si>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</si>
  <si>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</si>
  <si>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</si>
  <si>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</si>
  <si>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</si>
  <si>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</si>
  <si>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</si>
  <si>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</si>
  <si>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</si>
  <si>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</si>
  <si>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</si>
  <si>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</si>
  <si>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</si>
  <si>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</si>
  <si>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</si>
  <si>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</si>
  <si>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</si>
  <si>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</si>
  <si>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</si>
  <si>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</si>
  <si>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</si>
  <si>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</si>
  <si>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</si>
  <si>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</si>
  <si>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</si>
  <si>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</si>
  <si>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</si>
  <si>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</si>
  <si>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</si>
  <si>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</si>
  <si>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</si>
  <si>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</si>
  <si>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</si>
  <si>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</si>
  <si>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</si>
  <si>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</si>
  <si>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</si>
  <si>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</si>
  <si>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</si>
  <si>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</si>
  <si>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</si>
  <si>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</si>
  <si>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</si>
  <si>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</si>
  <si>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</si>
  <si>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</si>
  <si>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</si>
  <si>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</si>
  <si>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</si>
  <si>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</si>
  <si>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</si>
  <si>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</si>
  <si>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</si>
  <si>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</si>
  <si>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</si>
  <si>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</si>
  <si>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</si>
  <si>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</si>
  <si>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</si>
  <si>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</si>
  <si>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</si>
  <si>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</si>
  <si>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</si>
  <si>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</si>
  <si>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</si>
  <si>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</si>
  <si>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</si>
  <si>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</si>
  <si>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</si>
  <si>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</si>
  <si>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</si>
  <si>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</si>
  <si>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</si>
  <si>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</si>
  <si>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</si>
  <si>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</si>
  <si>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</si>
  <si>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</si>
  <si>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</si>
  <si>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</si>
  <si>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</si>
  <si>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</si>
  <si>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</si>
  <si>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</si>
  <si>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</si>
  <si>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</si>
  <si>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</si>
  <si>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</si>
  <si>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</si>
  <si>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</si>
  <si>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</si>
  <si>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</si>
  <si>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</si>
  <si>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</si>
  <si>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</si>
  <si>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</si>
  <si>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</si>
  <si>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</si>
  <si>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</si>
  <si>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</si>
  <si>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</si>
  <si>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</si>
  <si>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</si>
  <si>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</si>
  <si>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</si>
  <si>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</si>
  <si>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</si>
  <si>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</si>
  <si>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</si>
  <si>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</si>
  <si>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</si>
  <si>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</si>
  <si>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</si>
  <si>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</si>
  <si>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</si>
  <si>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</si>
  <si>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</si>
  <si>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</si>
  <si>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</si>
  <si>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</si>
  <si>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</si>
  <si>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</si>
  <si>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</si>
  <si>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</si>
  <si>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</si>
  <si>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</si>
  <si>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</si>
  <si>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</si>
  <si>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</si>
  <si>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</si>
  <si>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</si>
  <si>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</si>
  <si>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</si>
  <si>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</si>
  <si>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</si>
  <si>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</si>
  <si>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</si>
  <si>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</si>
  <si>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</si>
  <si>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</si>
  <si>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</si>
  <si>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</si>
  <si>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</si>
  <si>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</si>
  <si>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</si>
  <si>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</si>
  <si>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</si>
  <si>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</si>
  <si>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</si>
  <si>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</si>
  <si>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</si>
  <si>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</si>
  <si>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</si>
  <si>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</si>
  <si>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</si>
  <si>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</si>
  <si>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</si>
  <si>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</si>
  <si>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</si>
  <si>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</si>
  <si>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</si>
  <si>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</si>
  <si>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</si>
  <si>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</si>
  <si>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</si>
  <si>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</si>
  <si>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</si>
  <si>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</si>
  <si>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</si>
  <si>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</si>
  <si>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</si>
  <si>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</si>
  <si>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</si>
  <si>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</si>
  <si>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</si>
  <si>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</si>
  <si>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</si>
  <si>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</si>
  <si>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</si>
  <si>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</si>
  <si>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</si>
  <si>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</si>
  <si>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</si>
  <si>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</si>
  <si>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</si>
  <si>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</si>
  <si>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</si>
  <si>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</si>
  <si>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</si>
  <si>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</si>
  <si>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</si>
  <si>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</si>
  <si>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</si>
  <si>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</si>
  <si>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</si>
  <si>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</si>
  <si>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</si>
  <si>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</si>
  <si>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</si>
  <si>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</si>
  <si>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</si>
  <si>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</si>
  <si>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</si>
  <si>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</si>
  <si>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</si>
  <si>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</si>
  <si>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</si>
  <si>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</si>
  <si>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</si>
  <si>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</si>
  <si>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</si>
  <si>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</si>
  <si>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</si>
  <si>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</si>
  <si>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</si>
  <si>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</si>
  <si>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</si>
  <si>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</si>
  <si>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</si>
  <si>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</si>
  <si>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</si>
  <si>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</si>
  <si>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</si>
  <si>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</si>
  <si>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</si>
  <si>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</si>
  <si>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</si>
  <si>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</si>
  <si>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</si>
  <si>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</si>
  <si>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</si>
  <si>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</si>
  <si>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</si>
  <si>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</si>
  <si>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</si>
  <si>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</si>
  <si>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</si>
  <si>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</si>
  <si>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</si>
  <si>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</si>
  <si>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</si>
  <si>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</si>
  <si>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</si>
  <si>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</si>
  <si>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</si>
  <si>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</si>
  <si>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</si>
  <si>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</si>
  <si>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</si>
  <si>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</si>
  <si>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</si>
  <si>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</si>
  <si>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</si>
  <si>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</si>
  <si>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</si>
  <si>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</si>
  <si>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</si>
  <si>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</si>
  <si>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</si>
  <si>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</si>
  <si>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</si>
  <si>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</si>
  <si>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</si>
  <si>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</si>
  <si>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</si>
  <si>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</si>
  <si>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</si>
  <si>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</si>
  <si>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</si>
  <si>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</si>
  <si>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</si>
  <si>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</si>
  <si>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</si>
  <si>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</si>
  <si>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</si>
  <si>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</si>
  <si>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</si>
  <si>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</si>
  <si>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</si>
  <si>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</si>
  <si>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</si>
  <si>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</si>
  <si>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</si>
  <si>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</si>
  <si>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</si>
  <si>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</si>
  <si>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</si>
  <si>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</si>
  <si>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</si>
  <si>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</si>
  <si>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</si>
  <si>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</si>
  <si>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</si>
  <si>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</si>
  <si>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</si>
  <si>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</si>
  <si>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</si>
  <si>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</si>
  <si>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</si>
  <si>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</si>
  <si>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</si>
  <si>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</si>
  <si>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</si>
  <si>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</si>
  <si>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</si>
  <si>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</si>
  <si>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</si>
  <si>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</si>
  <si>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</si>
  <si>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</si>
  <si>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</si>
  <si>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</si>
  <si>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</si>
  <si>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</si>
  <si>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</si>
  <si>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</si>
  <si>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</si>
  <si>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</si>
  <si>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</si>
  <si>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</si>
  <si>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</si>
  <si>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</si>
  <si>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</si>
  <si>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</si>
  <si>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</si>
  <si>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</si>
  <si>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</si>
  <si>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</si>
  <si>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</si>
  <si>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</si>
  <si>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</si>
  <si>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</si>
  <si>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</si>
  <si>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</si>
  <si>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</si>
  <si>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</si>
  <si>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</si>
  <si>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</si>
  <si>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</si>
  <si>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</si>
  <si>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</si>
  <si>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</si>
  <si>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</si>
  <si>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</si>
  <si>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</si>
  <si>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</si>
  <si>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</si>
  <si>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</si>
  <si>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</si>
  <si>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</si>
  <si>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</si>
  <si>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</si>
  <si>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</si>
  <si>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</si>
  <si>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</si>
  <si>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</si>
  <si>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</si>
  <si>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</si>
  <si>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</si>
  <si>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</si>
  <si>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</si>
  <si>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</si>
  <si>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</si>
  <si>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</si>
  <si>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</si>
  <si>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</si>
  <si>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</si>
  <si>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</si>
  <si>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</si>
  <si>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</si>
  <si>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</si>
  <si>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</si>
  <si>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</si>
  <si>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</si>
  <si>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</si>
  <si>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</si>
  <si>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</si>
  <si>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</si>
  <si>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</si>
  <si>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</si>
  <si>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</si>
  <si>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</si>
  <si>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</si>
  <si>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</si>
  <si>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</si>
  <si>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</si>
  <si>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</si>
  <si>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</si>
  <si>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</si>
  <si>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</si>
  <si>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</si>
  <si>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</si>
  <si>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</si>
  <si>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</si>
  <si>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</si>
  <si>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</si>
  <si>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</si>
  <si>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</si>
  <si>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</si>
  <si>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</si>
  <si>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</si>
  <si>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</si>
  <si>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</si>
  <si>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</si>
  <si>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</si>
  <si>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</si>
  <si>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</si>
  <si>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</si>
  <si>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</si>
  <si>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</si>
  <si>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</si>
  <si>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</si>
  <si>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</si>
  <si>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</si>
  <si>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</si>
  <si>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</si>
  <si>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</si>
  <si>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</si>
  <si>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</si>
  <si>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</si>
  <si>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</si>
  <si>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</si>
  <si>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</si>
  <si>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</si>
  <si>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</si>
  <si>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</si>
  <si>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</si>
  <si>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</si>
  <si>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</si>
  <si>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</si>
  <si>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</si>
  <si>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</si>
  <si>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</si>
  <si>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</si>
  <si>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</si>
  <si>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</si>
  <si>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</si>
  <si>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</si>
  <si>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</si>
  <si>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</si>
  <si>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</si>
  <si>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</si>
  <si>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</si>
  <si>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</si>
  <si>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</si>
  <si>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</si>
  <si>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</si>
  <si>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</si>
  <si>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</si>
  <si>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</si>
  <si>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</si>
  <si>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</si>
  <si>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</si>
  <si>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</si>
  <si>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</si>
  <si>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</si>
  <si>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</si>
  <si>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</si>
  <si>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</si>
  <si>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</si>
  <si>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</si>
  <si>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</si>
  <si>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</si>
  <si>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</si>
  <si>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</si>
  <si>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</si>
  <si>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</si>
  <si>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</si>
  <si>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</si>
  <si>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</si>
  <si>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</si>
  <si>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</si>
  <si>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</si>
  <si>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</si>
  <si>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</si>
  <si>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</si>
  <si>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</si>
  <si>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</si>
  <si>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</si>
  <si>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</si>
  <si>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</si>
  <si>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</si>
  <si>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</si>
  <si>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</si>
  <si>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</si>
  <si>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</si>
  <si>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</si>
  <si>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</si>
  <si>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</si>
  <si>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</si>
  <si>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</si>
  <si>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</si>
  <si>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</si>
  <si>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</si>
  <si>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</si>
  <si>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</si>
  <si>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</si>
  <si>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</si>
  <si>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</si>
  <si>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</si>
  <si>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</si>
  <si>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</si>
  <si>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</si>
  <si>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</si>
  <si>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</si>
  <si>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</si>
  <si>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</si>
  <si>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</si>
  <si>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</si>
  <si>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</si>
  <si>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</si>
  <si>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</si>
  <si>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</si>
  <si>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</si>
  <si>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</si>
  <si>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</si>
  <si>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</si>
  <si>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</si>
  <si>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</si>
  <si>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</si>
  <si>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</si>
  <si>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</si>
  <si>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</si>
  <si>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</si>
  <si>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</si>
  <si>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</si>
  <si>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</si>
  <si>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</si>
  <si>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</si>
  <si>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</si>
  <si>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</si>
  <si>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</si>
  <si>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</si>
  <si>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</si>
  <si>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</si>
  <si>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</si>
  <si>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</si>
  <si>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</si>
  <si>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</si>
  <si>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</si>
  <si>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</si>
  <si>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</si>
  <si>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</si>
  <si>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</si>
  <si>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</si>
  <si>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</si>
  <si>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</si>
  <si>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</si>
  <si>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</si>
  <si>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</si>
  <si>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</si>
  <si>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</si>
  <si>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</si>
  <si>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</si>
  <si>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</si>
  <si>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</si>
  <si>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</si>
  <si>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</si>
  <si>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</si>
  <si>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</si>
  <si>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</si>
  <si>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</si>
  <si>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</si>
  <si>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</si>
  <si>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</si>
  <si>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</si>
  <si>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</si>
  <si>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</si>
  <si>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</si>
  <si>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</si>
  <si>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</si>
  <si>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</si>
  <si>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</si>
  <si>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</si>
  <si>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</si>
  <si>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</si>
  <si>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</si>
  <si>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</si>
  <si>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</si>
  <si>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</si>
  <si>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</si>
  <si>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</si>
  <si>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</si>
  <si>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</si>
  <si>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</si>
  <si>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</si>
  <si>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</si>
  <si>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</si>
  <si>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</si>
  <si>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</si>
  <si>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</si>
  <si>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</si>
  <si>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</si>
  <si>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</si>
  <si>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</si>
  <si>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</si>
  <si>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</si>
  <si>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</si>
  <si>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</si>
  <si>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</si>
  <si>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</si>
  <si>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</si>
  <si>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</si>
  <si>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</si>
  <si>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</si>
  <si>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</si>
  <si>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</si>
  <si>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</si>
  <si>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</si>
  <si>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</si>
  <si>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</si>
  <si>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</si>
  <si>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</si>
  <si>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</si>
  <si>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</si>
  <si>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</si>
  <si>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</si>
  <si>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</si>
  <si>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</si>
  <si>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</si>
  <si>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</si>
  <si>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</si>
  <si>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</si>
  <si>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</si>
  <si>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</si>
  <si>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</si>
  <si>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</si>
  <si>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</si>
  <si>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</si>
  <si>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</si>
  <si>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</si>
  <si>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</si>
  <si>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</si>
  <si>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</si>
  <si>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</si>
  <si>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</si>
  <si>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</si>
  <si>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</si>
  <si>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</si>
  <si>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</si>
  <si>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</si>
  <si>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</si>
  <si>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</si>
  <si>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</si>
  <si>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</si>
  <si>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</si>
  <si>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</si>
  <si>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</si>
  <si>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</si>
  <si>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</si>
  <si>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</si>
  <si>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</si>
  <si>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</si>
  <si>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</si>
  <si>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</si>
  <si>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</si>
  <si>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</si>
  <si>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</si>
  <si>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</si>
  <si>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</si>
  <si>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</si>
  <si>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</si>
  <si>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</si>
  <si>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</si>
  <si>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</si>
  <si>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</si>
  <si>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</si>
  <si>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</si>
  <si>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</si>
  <si>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</si>
  <si>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</si>
  <si>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</si>
  <si>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</si>
  <si>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</si>
  <si>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</si>
  <si>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</si>
  <si>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</si>
  <si>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</si>
  <si>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</si>
  <si>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</si>
  <si>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</si>
  <si>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</si>
  <si>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</si>
  <si>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</si>
  <si>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</si>
  <si>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</si>
  <si>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</si>
  <si>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</si>
  <si>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</si>
  <si>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</si>
  <si>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</si>
  <si>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</si>
  <si>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</si>
  <si>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</si>
  <si>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</si>
  <si>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</si>
  <si>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</si>
  <si>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</si>
  <si>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</si>
  <si>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</si>
  <si>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</si>
  <si>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</si>
  <si>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</si>
  <si>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</si>
  <si>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</si>
  <si>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</si>
  <si>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</si>
  <si>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</si>
  <si>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</si>
  <si>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</si>
  <si>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</si>
  <si>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</si>
  <si>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</si>
  <si>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</si>
  <si>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</si>
  <si>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</si>
  <si>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</si>
  <si>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</si>
  <si>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</si>
  <si>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</si>
  <si>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</si>
  <si>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</si>
  <si>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</si>
  <si>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</si>
  <si>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</si>
  <si>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</si>
  <si>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</si>
  <si>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</si>
  <si>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</si>
  <si>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</si>
  <si>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</si>
  <si>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</si>
  <si>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</si>
  <si>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</si>
  <si>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</si>
  <si>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</si>
  <si>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</si>
  <si>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</si>
  <si>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</si>
  <si>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</si>
  <si>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</si>
  <si>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</si>
  <si>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</si>
  <si>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</si>
  <si>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</si>
  <si>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</si>
  <si>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</si>
  <si>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</si>
  <si>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</si>
  <si>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</si>
  <si>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</si>
  <si>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</si>
  <si>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</si>
  <si>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</si>
  <si>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</si>
  <si>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</si>
  <si>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</si>
  <si>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</si>
  <si>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</si>
  <si>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</si>
  <si>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</si>
  <si>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</si>
  <si>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</si>
  <si>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</si>
  <si>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</si>
  <si>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</si>
  <si>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</si>
  <si>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</si>
  <si>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</si>
  <si>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</si>
  <si>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</si>
  <si>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</si>
  <si>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</si>
  <si>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</si>
  <si>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</si>
  <si>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</si>
  <si>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</si>
  <si>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</si>
  <si>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</si>
  <si>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</si>
  <si>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</si>
  <si>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</si>
  <si>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</si>
  <si>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</si>
  <si>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</si>
  <si>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</si>
  <si>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</si>
  <si>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</si>
  <si>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</si>
  <si>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</si>
  <si>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</si>
  <si>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</si>
  <si>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</si>
  <si>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</si>
  <si>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</si>
  <si>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</si>
  <si>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</si>
  <si>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</si>
  <si>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</si>
  <si>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</si>
  <si>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</si>
  <si>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</si>
  <si>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</si>
  <si>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</si>
  <si>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</si>
  <si>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</si>
  <si>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</si>
  <si>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</si>
  <si>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</si>
  <si>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</si>
  <si>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</si>
  <si>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</si>
  <si>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</si>
  <si>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</si>
  <si>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</si>
  <si>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</si>
  <si>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</si>
  <si>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</si>
  <si>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</si>
  <si>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</si>
  <si>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</si>
  <si>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</si>
  <si>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</si>
  <si>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</si>
  <si>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</si>
  <si>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</si>
  <si>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</si>
  <si>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</si>
  <si>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</si>
  <si>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</si>
  <si>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</si>
  <si>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</si>
  <si>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</si>
  <si>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</si>
  <si>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</si>
  <si>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</si>
  <si>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</si>
  <si>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</si>
  <si>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</si>
  <si>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</si>
  <si>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</si>
  <si>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</si>
  <si>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</si>
  <si>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</si>
  <si>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</si>
  <si>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</si>
  <si>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</si>
  <si>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</si>
  <si>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</si>
  <si>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</si>
  <si>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</si>
  <si>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</si>
  <si>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</si>
  <si>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</si>
  <si>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</si>
  <si>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</si>
  <si>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</si>
  <si>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</si>
  <si>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</si>
  <si>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</si>
  <si>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</si>
  <si>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</si>
  <si>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</si>
  <si>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</si>
  <si>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</si>
  <si>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</si>
  <si>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</si>
  <si>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</si>
  <si>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</si>
  <si>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</si>
  <si>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</si>
  <si>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</si>
  <si>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</si>
  <si>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</si>
  <si>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</si>
  <si>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</si>
  <si>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</si>
  <si>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</si>
  <si>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</si>
  <si>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</si>
  <si>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</si>
  <si>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</si>
  <si>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</si>
  <si>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</si>
  <si>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</si>
  <si>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</si>
  <si>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</si>
  <si>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</si>
  <si>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</si>
  <si>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</si>
  <si>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</si>
  <si>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</si>
  <si>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</si>
  <si>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</si>
  <si>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</si>
  <si>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</si>
  <si>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</si>
  <si>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</si>
  <si>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</si>
  <si>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</si>
  <si>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</si>
  <si>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</si>
  <si>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</si>
  <si>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</si>
  <si>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</si>
  <si>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</si>
  <si>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</si>
  <si>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</si>
  <si>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</si>
  <si>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</si>
  <si>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</si>
  <si>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</si>
  <si>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</si>
  <si>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</si>
  <si>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</si>
  <si>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</si>
  <si>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</si>
  <si>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</si>
  <si>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</si>
  <si>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</si>
  <si>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</si>
  <si>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</si>
  <si>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</si>
  <si>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</si>
  <si>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</si>
  <si>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</si>
  <si>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</si>
  <si>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</si>
  <si>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</si>
  <si>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</si>
  <si>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</si>
  <si>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</si>
  <si>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</si>
  <si>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</si>
  <si>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</si>
  <si>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</si>
  <si>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</si>
  <si>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</si>
  <si>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</si>
  <si>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</si>
  <si>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</si>
  <si>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</si>
  <si>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</si>
  <si>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</si>
  <si>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</si>
  <si>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</si>
  <si>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</si>
  <si>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</si>
  <si>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</si>
  <si>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</si>
  <si>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</si>
  <si>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</si>
  <si>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</si>
  <si>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</si>
  <si>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</si>
  <si>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</si>
  <si>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</si>
  <si>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</si>
  <si>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</si>
  <si>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</si>
  <si>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</si>
  <si>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</si>
  <si>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</si>
  <si>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</si>
  <si>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</si>
  <si>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</si>
  <si>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</si>
  <si>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</si>
  <si>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</si>
  <si>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</si>
  <si>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</si>
  <si>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</si>
  <si>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</si>
  <si>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</si>
  <si>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</si>
  <si>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</si>
  <si>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</si>
  <si>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</si>
  <si>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</si>
  <si>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</si>
  <si>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</si>
  <si>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</si>
  <si>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</si>
  <si>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</si>
  <si>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</si>
  <si>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</si>
  <si>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</si>
  <si>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</si>
  <si>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</si>
  <si>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</si>
  <si>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</si>
  <si>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</si>
  <si>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</si>
  <si>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</si>
  <si>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</si>
  <si>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</si>
  <si>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</si>
  <si>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</si>
  <si>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</si>
  <si>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</si>
  <si>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</si>
  <si>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</si>
  <si>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</si>
  <si>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</si>
  <si>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</si>
  <si>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</si>
  <si>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</si>
  <si>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</si>
  <si>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</si>
  <si>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</si>
  <si>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</si>
  <si>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</si>
  <si>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</si>
  <si>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</si>
  <si>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</si>
  <si>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</si>
  <si>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</si>
  <si>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</si>
  <si>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</si>
  <si>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</si>
  <si>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</si>
  <si>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</si>
  <si>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</si>
  <si>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</si>
  <si>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</si>
  <si>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</si>
  <si>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</si>
  <si>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</si>
  <si>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</si>
  <si>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</si>
  <si>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</si>
  <si>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</si>
  <si>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</si>
  <si>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</si>
  <si>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</si>
  <si>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</si>
  <si>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</si>
  <si>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</si>
  <si>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</si>
  <si>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</si>
  <si>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</si>
  <si>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</si>
  <si>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</si>
  <si>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</si>
  <si>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</si>
  <si>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</si>
  <si>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</si>
  <si>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</si>
  <si>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</si>
  <si>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</si>
  <si>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</si>
  <si>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</si>
  <si>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</si>
  <si>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</si>
  <si>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</si>
  <si>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</si>
  <si>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</si>
  <si>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</si>
  <si>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</si>
  <si>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</si>
  <si>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</si>
  <si>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</si>
  <si>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</si>
  <si>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</si>
  <si>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</si>
  <si>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</si>
  <si>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</si>
  <si>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</si>
  <si>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</si>
  <si>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</si>
  <si>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</si>
  <si>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</si>
  <si>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</si>
  <si>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</si>
  <si>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</si>
  <si>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</si>
  <si>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</si>
  <si>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</si>
  <si>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</si>
  <si>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</si>
  <si>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</si>
  <si>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</si>
  <si>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</si>
  <si>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</si>
  <si>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</si>
  <si>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</si>
  <si>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</si>
  <si>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</si>
  <si>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</si>
  <si>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</si>
  <si>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</si>
  <si>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</si>
  <si>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</si>
  <si>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</si>
  <si>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</si>
  <si>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</si>
  <si>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</si>
  <si>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</si>
  <si>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</si>
  <si>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</si>
  <si>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</si>
  <si>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</si>
  <si>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</si>
  <si>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</si>
  <si>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</si>
  <si>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</si>
  <si>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</si>
  <si>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</si>
  <si>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</si>
  <si>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</si>
  <si>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</si>
  <si>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</si>
  <si>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</si>
  <si>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</si>
  <si>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</si>
  <si>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</si>
  <si>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</si>
  <si>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</si>
  <si>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</si>
  <si>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</si>
  <si>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</si>
  <si>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</si>
  <si>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</si>
  <si>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</si>
  <si>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</si>
  <si>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</si>
  <si>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</si>
  <si>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</si>
  <si>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</si>
  <si>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</si>
  <si>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</si>
  <si>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</si>
  <si>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</si>
  <si>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</si>
  <si>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</si>
  <si>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</si>
  <si>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</si>
  <si>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</si>
  <si>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</si>
  <si>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</si>
  <si>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</si>
  <si>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</si>
  <si>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</si>
  <si>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</si>
  <si>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</si>
  <si>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</si>
  <si>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</si>
  <si>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</si>
  <si>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</si>
  <si>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</si>
  <si>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</si>
  <si>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</si>
  <si>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</si>
  <si>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</si>
  <si>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</si>
  <si>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</si>
  <si>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</si>
  <si>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</si>
  <si>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</si>
  <si>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</si>
  <si>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</si>
  <si>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</si>
  <si>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</si>
  <si>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</si>
  <si>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</si>
  <si>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</si>
  <si>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</si>
  <si>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</si>
  <si>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</si>
  <si>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</si>
  <si>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</si>
  <si>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</si>
  <si>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</si>
  <si>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</si>
  <si>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</si>
  <si>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</si>
  <si>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</si>
  <si>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</si>
  <si>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</si>
  <si>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</si>
  <si>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</si>
  <si>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</si>
  <si>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</si>
  <si>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</si>
  <si>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</si>
  <si>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</si>
  <si>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</si>
  <si>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</si>
  <si>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</si>
  <si>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</si>
  <si>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</si>
  <si>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</si>
  <si>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</si>
  <si>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</si>
  <si>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</si>
  <si>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</si>
  <si>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</si>
  <si>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</si>
  <si>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</si>
  <si>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</si>
  <si>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</si>
  <si>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</si>
  <si>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</si>
  <si>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</si>
  <si>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</si>
  <si>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</si>
  <si>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</si>
  <si>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</si>
  <si>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</si>
  <si>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</si>
  <si>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</si>
  <si>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</si>
  <si>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</si>
  <si>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</si>
  <si>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</si>
  <si>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</si>
  <si>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</si>
  <si>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</si>
  <si>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</si>
  <si>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</si>
  <si>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</si>
  <si>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</si>
  <si>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</si>
  <si>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</si>
  <si>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</si>
  <si>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</si>
  <si>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</si>
  <si>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</si>
  <si>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</si>
  <si>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</si>
  <si>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</si>
  <si>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</si>
  <si>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</si>
  <si>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</si>
  <si>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</si>
  <si>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</si>
  <si>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</si>
  <si>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</si>
  <si>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</si>
  <si>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</si>
  <si>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</si>
  <si>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</si>
  <si>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</si>
  <si>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</si>
  <si>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</si>
  <si>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</si>
  <si>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</si>
  <si>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</si>
  <si>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</si>
  <si>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</si>
  <si>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</si>
  <si>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</si>
  <si>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</si>
  <si>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</si>
  <si>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</si>
  <si>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</si>
  <si>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</si>
  <si>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</si>
  <si>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</si>
  <si>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</si>
  <si>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</si>
  <si>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</si>
  <si>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</si>
  <si>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</si>
  <si>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</si>
  <si>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</si>
  <si>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</si>
  <si>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</si>
  <si>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</si>
  <si>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</si>
  <si>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</si>
  <si>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</si>
  <si>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</si>
  <si>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</si>
  <si>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</si>
  <si>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</si>
  <si>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</si>
  <si>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</si>
  <si>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</si>
  <si>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</si>
  <si>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</si>
  <si>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</si>
  <si>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</si>
  <si>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</si>
  <si>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</si>
  <si>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</si>
  <si>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</si>
  <si>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</si>
  <si>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</si>
  <si>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</si>
  <si>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</si>
  <si>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</si>
  <si>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</si>
  <si>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</si>
  <si>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</si>
  <si>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</si>
  <si>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</si>
  <si>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</si>
  <si>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</si>
  <si>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</si>
  <si>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</si>
  <si>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</si>
  <si>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</si>
  <si>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</si>
  <si>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</si>
  <si>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</si>
  <si>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</si>
  <si>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</si>
  <si>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</si>
  <si>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</si>
  <si>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</si>
  <si>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</si>
  <si>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</si>
  <si>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</si>
  <si>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</si>
  <si>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</si>
  <si>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</si>
  <si>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</si>
  <si>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</si>
  <si>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</si>
  <si>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</si>
  <si>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</si>
  <si>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</si>
  <si>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</si>
  <si>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</si>
  <si>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</si>
  <si>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</si>
  <si>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</si>
  <si>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</si>
  <si>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</si>
  <si>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</si>
  <si>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</si>
  <si>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</si>
  <si>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</si>
  <si>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</si>
  <si>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</si>
  <si>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</si>
  <si>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</si>
  <si>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</si>
  <si>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</si>
  <si>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</si>
  <si>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</si>
  <si>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</si>
  <si>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</si>
  <si>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</si>
  <si>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</si>
  <si>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</si>
  <si>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</si>
  <si>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</si>
  <si>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</si>
  <si>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</si>
  <si>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</si>
  <si>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</si>
  <si>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</si>
  <si>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</si>
  <si>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</si>
  <si>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</si>
  <si>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</si>
  <si>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</si>
  <si>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</si>
  <si>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</si>
  <si>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</si>
  <si>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</si>
  <si>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</si>
  <si>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</si>
  <si>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</si>
  <si>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</si>
  <si>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</si>
  <si>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</si>
  <si>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</si>
  <si>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</si>
  <si>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</si>
  <si>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</si>
  <si>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</si>
  <si>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</si>
  <si>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</si>
  <si>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</si>
  <si>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</si>
  <si>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</si>
  <si>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</si>
  <si>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</si>
  <si>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</si>
  <si>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</si>
  <si>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</si>
  <si>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</si>
  <si>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</si>
  <si>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</si>
  <si>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</si>
  <si>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</si>
  <si>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</si>
  <si>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</si>
  <si>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</si>
  <si>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</si>
  <si>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</si>
  <si>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</si>
  <si>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</si>
  <si>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</si>
  <si>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</si>
  <si>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</si>
  <si>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</si>
  <si>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</si>
  <si>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</si>
  <si>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</si>
  <si>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</si>
  <si>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</si>
  <si>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</si>
  <si>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</si>
  <si>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</si>
  <si>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</si>
  <si>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</si>
  <si>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</si>
  <si>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</si>
  <si>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</si>
  <si>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</si>
  <si>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</si>
  <si>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</si>
  <si>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</si>
  <si>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</si>
  <si>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</si>
  <si>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</si>
  <si>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</si>
  <si>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</si>
  <si>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</si>
  <si>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</si>
  <si>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</si>
  <si>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</si>
  <si>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</si>
  <si>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</si>
  <si>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</si>
  <si>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</si>
  <si>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</si>
  <si>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</si>
  <si>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</si>
  <si>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</si>
  <si>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</si>
  <si>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</si>
  <si>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</si>
  <si>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</si>
  <si>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</si>
  <si>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</si>
  <si>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</si>
  <si>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</si>
  <si>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</si>
  <si>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</si>
  <si>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</si>
  <si>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</si>
  <si>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</si>
  <si>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</si>
  <si>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</si>
  <si>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</si>
  <si>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</si>
  <si>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</si>
  <si>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</si>
  <si>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</si>
  <si>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</si>
  <si>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</si>
  <si>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</si>
  <si>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</si>
  <si>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</si>
  <si>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</si>
  <si>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</si>
  <si>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</si>
  <si>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</si>
  <si>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</si>
  <si>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</si>
  <si>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</si>
  <si>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</si>
  <si>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</si>
  <si>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</si>
  <si>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</si>
  <si>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</si>
  <si>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</si>
  <si>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</si>
  <si>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</si>
  <si>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</si>
  <si>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</si>
  <si>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</si>
  <si>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</si>
  <si>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</si>
  <si>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</si>
  <si>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</si>
  <si>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</si>
  <si>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</si>
  <si>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</si>
  <si>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</si>
  <si>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</si>
  <si>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</si>
  <si>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</si>
  <si>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</si>
  <si>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</si>
  <si>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</si>
  <si>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</si>
  <si>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</si>
  <si>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</si>
  <si>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</si>
  <si>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</si>
  <si>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</si>
  <si>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</si>
  <si>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</si>
  <si>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</si>
  <si>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</si>
  <si>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</si>
  <si>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</si>
  <si>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</si>
  <si>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</si>
  <si>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</si>
  <si>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</si>
  <si>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</si>
  <si>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</si>
  <si>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</si>
  <si>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</si>
  <si>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</si>
  <si>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</si>
  <si>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</si>
  <si>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</si>
  <si>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</si>
  <si>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</si>
  <si>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</si>
  <si>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</si>
  <si>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</si>
  <si>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</si>
  <si>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</si>
  <si>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</si>
  <si>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</si>
  <si>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</si>
  <si>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</si>
  <si>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</si>
  <si>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</si>
  <si>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</si>
  <si>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</si>
  <si>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</si>
  <si>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</si>
  <si>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</si>
  <si>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</si>
  <si>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</si>
  <si>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</si>
  <si>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</si>
  <si>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</si>
  <si>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</si>
  <si>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</si>
  <si>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</si>
  <si>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</si>
  <si>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</si>
  <si>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</si>
  <si>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</si>
  <si>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</si>
  <si>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</si>
  <si>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</si>
  <si>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</si>
  <si>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</si>
  <si>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</si>
  <si>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</si>
  <si>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</si>
  <si>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</si>
  <si>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</si>
  <si>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</si>
  <si>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</si>
  <si>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</si>
  <si>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</si>
  <si>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</si>
  <si>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</si>
  <si>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</si>
  <si>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</si>
  <si>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</si>
  <si>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</si>
  <si>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</si>
  <si>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</si>
  <si>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</si>
  <si>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</si>
  <si>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</si>
  <si>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</si>
  <si>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</si>
  <si>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</si>
  <si>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</si>
  <si>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</si>
  <si>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</si>
  <si>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</si>
  <si>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</si>
  <si>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</si>
  <si>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</si>
  <si>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</si>
  <si>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</si>
  <si>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</si>
  <si>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</si>
  <si>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</si>
  <si>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</si>
  <si>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</si>
  <si>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</si>
  <si>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</si>
  <si>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</si>
  <si>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</si>
  <si>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</si>
  <si>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</si>
  <si>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</si>
  <si>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</si>
  <si>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</si>
  <si>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</si>
  <si>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</si>
  <si>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</si>
  <si>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</si>
  <si>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</si>
  <si>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</si>
  <si>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</si>
  <si>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</si>
  <si>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</si>
  <si>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</si>
  <si>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</si>
  <si>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</si>
  <si>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</si>
  <si>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</si>
  <si>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</si>
  <si>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</si>
  <si>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</si>
  <si>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</si>
  <si>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</si>
  <si>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</si>
  <si>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</si>
  <si>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</si>
  <si>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</si>
  <si>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</si>
  <si>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</si>
  <si>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</si>
  <si>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</si>
  <si>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</si>
  <si>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</si>
  <si>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</si>
  <si>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</si>
  <si>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</si>
  <si>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</si>
  <si>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</si>
  <si>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</si>
  <si>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</si>
  <si>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</si>
  <si>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</si>
  <si>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</si>
  <si>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</si>
  <si>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</si>
  <si>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</si>
  <si>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</si>
  <si>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</si>
  <si>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</si>
  <si>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</si>
  <si>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</si>
  <si>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</si>
  <si>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</si>
  <si>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</si>
  <si>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</si>
  <si>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</si>
  <si>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</si>
  <si>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</si>
  <si>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</si>
  <si>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</si>
  <si>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</si>
  <si>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</si>
  <si>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</si>
  <si>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</si>
  <si>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</si>
  <si>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</si>
  <si>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</si>
  <si>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</si>
  <si>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</si>
  <si>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</si>
  <si>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</si>
  <si>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</si>
  <si>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</si>
  <si>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</si>
  <si>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</si>
  <si>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</si>
  <si>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</si>
  <si>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</si>
  <si>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</si>
  <si>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</si>
  <si>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</si>
  <si>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</si>
  <si>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</si>
  <si>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</si>
  <si>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</si>
  <si>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</si>
  <si>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</si>
  <si>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</si>
  <si>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</si>
  <si>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</si>
  <si>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</si>
  <si>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</si>
  <si>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</si>
  <si>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</si>
  <si>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</si>
  <si>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</si>
  <si>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</si>
  <si>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</si>
  <si>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</si>
  <si>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</si>
  <si>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</si>
  <si>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</si>
  <si>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</si>
  <si>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</si>
  <si>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</si>
  <si>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</si>
  <si>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</si>
  <si>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</si>
  <si>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</si>
  <si>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</si>
  <si>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</si>
  <si>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</si>
  <si>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</si>
  <si>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</si>
  <si>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</si>
  <si>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</si>
  <si>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</si>
  <si>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</si>
  <si>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</si>
  <si>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</si>
  <si>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</si>
  <si>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</si>
  <si>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</si>
  <si>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</si>
  <si>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</si>
  <si>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</si>
  <si>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</si>
  <si>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</si>
  <si>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</si>
  <si>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</si>
  <si>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</si>
  <si>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</si>
  <si>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</si>
  <si>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</si>
  <si>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</si>
  <si>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</si>
  <si>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</si>
  <si>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</si>
  <si>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</si>
  <si>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</si>
  <si>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</si>
  <si>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</si>
  <si>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</si>
  <si>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</si>
  <si>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</si>
  <si>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</si>
  <si>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</si>
  <si>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</si>
  <si>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</si>
  <si>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</si>
  <si>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</si>
  <si>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</si>
  <si>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</si>
  <si>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</si>
  <si>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</si>
  <si>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</si>
  <si>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</si>
  <si>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</si>
  <si>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</si>
  <si>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</si>
  <si>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</si>
  <si>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</si>
  <si>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</si>
  <si>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</si>
  <si>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</si>
  <si>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</si>
  <si>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</si>
  <si>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</si>
  <si>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</si>
  <si>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</si>
  <si>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</si>
  <si>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</si>
  <si>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</si>
  <si>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</si>
  <si>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</si>
  <si>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</si>
  <si>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</si>
  <si>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</si>
  <si>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</si>
  <si>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</si>
  <si>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</si>
  <si>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</si>
  <si>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</si>
  <si>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</si>
  <si>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</si>
  <si>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</si>
  <si>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</si>
  <si>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</si>
  <si>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</si>
  <si>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</si>
  <si>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</si>
  <si>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</si>
  <si>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</si>
  <si>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</si>
  <si>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</si>
  <si>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</si>
  <si>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</si>
  <si>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</si>
  <si>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</si>
  <si>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</si>
  <si>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</si>
  <si>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</si>
  <si>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</si>
  <si>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</si>
  <si>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</si>
  <si>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</si>
  <si>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</si>
  <si>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</si>
  <si>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</si>
  <si>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</si>
  <si>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</si>
  <si>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</si>
  <si>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</si>
  <si>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</si>
  <si>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</si>
  <si>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</si>
  <si>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</si>
  <si>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</si>
  <si>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</si>
  <si>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</si>
  <si>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</si>
  <si>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</si>
  <si>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</si>
  <si>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</si>
  <si>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</si>
  <si>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</si>
  <si>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</si>
  <si>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</si>
  <si>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</si>
  <si>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</si>
  <si>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</si>
  <si>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</si>
  <si>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</si>
  <si>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</si>
  <si>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</si>
  <si>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</si>
  <si>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</si>
  <si>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</si>
  <si>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</si>
  <si>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</si>
  <si>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</si>
  <si>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</si>
  <si>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</si>
  <si>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</si>
  <si>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</si>
  <si>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</si>
  <si>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</si>
  <si>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</si>
  <si>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</si>
  <si>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</si>
  <si>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</si>
  <si>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</si>
  <si>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</si>
  <si>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</si>
  <si>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</si>
  <si>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</si>
  <si>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</si>
  <si>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</si>
  <si>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</si>
  <si>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</si>
  <si>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</si>
  <si>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</si>
  <si>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</si>
  <si>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</si>
  <si>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</si>
  <si>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</si>
  <si>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</si>
  <si>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</si>
  <si>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</si>
  <si>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</si>
  <si>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</si>
  <si>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</si>
  <si>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</si>
  <si>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</si>
  <si>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</si>
  <si>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</si>
  <si>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</si>
  <si>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</si>
  <si>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</si>
  <si>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</si>
  <si>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</si>
  <si>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</si>
  <si>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</si>
  <si>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</si>
  <si>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</si>
  <si>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</si>
  <si>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</si>
  <si>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</si>
  <si>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</si>
  <si>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</si>
  <si>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</si>
  <si>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</si>
  <si>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</si>
  <si>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</si>
  <si>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</si>
  <si>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</si>
  <si>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</si>
  <si>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</si>
  <si>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</si>
  <si>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</si>
  <si>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</si>
  <si>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</si>
  <si>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</si>
  <si>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</si>
  <si>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</si>
  <si>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</si>
  <si>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</si>
  <si>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</si>
  <si>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</si>
  <si>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</si>
  <si>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</si>
  <si>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</si>
  <si>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</si>
  <si>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</si>
  <si>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</si>
  <si>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</si>
  <si>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</si>
  <si>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</si>
  <si>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</si>
  <si>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</si>
  <si>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</si>
  <si>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</si>
  <si>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</si>
  <si>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</si>
  <si>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</si>
  <si>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</si>
  <si>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</si>
  <si>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</si>
  <si>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</si>
  <si>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</si>
  <si>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</si>
  <si>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</si>
  <si>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</si>
  <si>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</si>
  <si>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</si>
  <si>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</si>
  <si>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</si>
  <si>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</si>
  <si>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</si>
  <si>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</si>
  <si>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</si>
  <si>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</si>
  <si>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</si>
  <si>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</si>
  <si>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</si>
  <si>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</si>
  <si>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</si>
  <si>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</si>
  <si>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</si>
  <si>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</si>
  <si>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</si>
  <si>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</si>
  <si>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</si>
  <si>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</si>
  <si>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</si>
  <si>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</si>
  <si>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</si>
  <si>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</si>
  <si>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</si>
  <si>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</si>
  <si>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</si>
  <si>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</si>
  <si>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</si>
  <si>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</si>
  <si>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</si>
  <si>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</si>
  <si>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</si>
  <si>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</si>
  <si>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</si>
  <si>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</si>
  <si>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</si>
  <si>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</si>
  <si>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</si>
  <si>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</si>
  <si>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</si>
  <si>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</si>
  <si>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</si>
  <si>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</si>
  <si>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</si>
  <si>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</si>
  <si>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</si>
  <si>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</si>
  <si>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</si>
  <si>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</si>
  <si>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</si>
  <si>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</si>
  <si>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</si>
  <si>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</si>
  <si>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</si>
  <si>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</si>
  <si>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</si>
  <si>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</si>
  <si>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</si>
  <si>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</si>
  <si>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</si>
  <si>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</si>
  <si>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</si>
  <si>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</si>
  <si>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</si>
  <si>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</si>
  <si>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</si>
  <si>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</si>
  <si>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</si>
  <si>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</si>
  <si>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</si>
  <si>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</si>
  <si>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</si>
  <si>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</si>
  <si>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</si>
  <si>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</si>
  <si>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</si>
  <si>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</si>
  <si>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</si>
  <si>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</si>
  <si>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</si>
  <si>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</si>
  <si>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</si>
  <si>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</si>
  <si>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</si>
  <si>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</si>
  <si>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</si>
  <si>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</si>
  <si>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</si>
  <si>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</si>
  <si>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</si>
  <si>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</si>
  <si>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</si>
  <si>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</si>
  <si>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</si>
  <si>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</si>
  <si>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</si>
  <si>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</si>
  <si>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</si>
  <si>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</si>
  <si>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</si>
  <si>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</si>
  <si>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</si>
  <si>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</si>
  <si>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</si>
  <si>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</si>
  <si>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</si>
  <si>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</si>
  <si>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</si>
  <si>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</si>
  <si>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</si>
  <si>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</si>
  <si>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</si>
  <si>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</si>
  <si>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</si>
  <si>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</si>
  <si>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</si>
  <si>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</si>
  <si>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</si>
  <si>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</si>
  <si>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</si>
  <si>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</si>
  <si>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</si>
  <si>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</si>
  <si>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</si>
  <si>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</si>
  <si>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</si>
  <si>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</si>
  <si>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</si>
  <si>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</si>
  <si>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</si>
  <si>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</si>
  <si>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</si>
  <si>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</si>
  <si>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</si>
  <si>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</si>
  <si>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</si>
  <si>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</si>
  <si>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</si>
  <si>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</si>
  <si>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</si>
  <si>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</si>
  <si>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</si>
  <si>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</si>
  <si>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</si>
  <si>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</si>
  <si>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</si>
  <si>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</si>
  <si>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</si>
  <si>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</si>
  <si>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</si>
  <si>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</si>
  <si>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</si>
  <si>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</si>
  <si>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</si>
  <si>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</si>
  <si>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</si>
  <si>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</si>
  <si>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</si>
  <si>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</si>
  <si>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</si>
  <si>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</si>
  <si>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</si>
  <si>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</si>
  <si>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</si>
  <si>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</si>
  <si>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</si>
  <si>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</si>
  <si>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</si>
  <si>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</si>
  <si>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</si>
  <si>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</si>
  <si>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</si>
  <si>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</si>
  <si>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</si>
  <si>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</si>
  <si>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</si>
  <si>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</si>
  <si>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</si>
  <si>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</si>
  <si>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</si>
  <si>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</si>
  <si>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</si>
  <si>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</si>
  <si>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</si>
  <si>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</si>
  <si>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</si>
  <si>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</si>
  <si>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</si>
  <si>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</si>
  <si>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</si>
  <si>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</si>
  <si>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</si>
  <si>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</si>
  <si>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</si>
  <si>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</si>
  <si>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</si>
  <si>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</si>
  <si>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</si>
  <si>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</si>
  <si>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</si>
  <si>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</si>
  <si>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</si>
  <si>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</si>
  <si>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</si>
  <si>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</si>
  <si>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</si>
  <si>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</si>
  <si>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</si>
  <si>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</si>
  <si>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</si>
  <si>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</si>
  <si>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</si>
  <si>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</si>
  <si>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</si>
  <si>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</si>
  <si>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</si>
  <si>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</si>
  <si>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</si>
  <si>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</si>
  <si>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</si>
  <si>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</si>
  <si>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</si>
  <si>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</si>
  <si>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</si>
  <si>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</si>
  <si>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</si>
  <si>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</si>
  <si>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</si>
  <si>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</si>
  <si>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</si>
  <si>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</si>
  <si>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</si>
  <si>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</si>
  <si>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</si>
  <si>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</si>
  <si>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</si>
  <si>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</si>
  <si>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</si>
  <si>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</si>
  <si>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</si>
  <si>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</si>
  <si>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</si>
  <si>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</si>
  <si>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</si>
  <si>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</si>
  <si>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</si>
  <si>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</si>
  <si>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</si>
  <si>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</si>
  <si>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</si>
  <si>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</si>
  <si>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</si>
  <si>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</si>
  <si>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</si>
  <si>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</si>
  <si>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</si>
  <si>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</si>
  <si>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</si>
  <si>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</si>
  <si>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</si>
  <si>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</si>
  <si>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</si>
  <si>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</si>
  <si>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</si>
  <si>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</si>
  <si>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</si>
  <si>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</si>
  <si>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</si>
  <si>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</si>
  <si>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</si>
  <si>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</si>
  <si>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</si>
  <si>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</si>
  <si>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</si>
  <si>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</si>
  <si>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</si>
  <si>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</si>
  <si>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</si>
  <si>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</si>
  <si>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</si>
  <si>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</si>
  <si>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</si>
  <si>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</si>
  <si>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</si>
  <si>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</si>
  <si>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</si>
  <si>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</si>
  <si>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</si>
  <si>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</si>
  <si>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</si>
  <si>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</si>
  <si>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</si>
  <si>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</si>
  <si>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</si>
  <si>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</si>
  <si>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</si>
  <si>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</si>
  <si>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</si>
  <si>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</si>
  <si>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</si>
  <si>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</si>
  <si>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</si>
  <si>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</si>
  <si>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</si>
  <si>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</si>
  <si>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</si>
  <si>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</si>
  <si>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</si>
  <si>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</si>
  <si>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</si>
  <si>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</si>
  <si>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</si>
  <si>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</si>
  <si>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</si>
  <si>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</si>
  <si>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</si>
  <si>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</si>
  <si>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</si>
  <si>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</si>
  <si>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</si>
  <si>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</si>
  <si>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</si>
  <si>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</si>
  <si>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</si>
  <si>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</si>
  <si>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</si>
  <si>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</si>
  <si>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</si>
  <si>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</si>
  <si>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</si>
  <si>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</si>
  <si>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</si>
  <si>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</si>
  <si>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</si>
  <si>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</si>
  <si>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</si>
  <si>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</si>
  <si>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</si>
  <si>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</si>
  <si>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</si>
  <si>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</si>
  <si>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</si>
  <si>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</si>
  <si>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</si>
  <si>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</si>
  <si>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</si>
  <si>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</si>
  <si>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</si>
  <si>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</si>
  <si>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</si>
  <si>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</si>
  <si>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</si>
  <si>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</si>
  <si>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</si>
  <si>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</si>
  <si>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</si>
  <si>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</si>
  <si>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</si>
  <si>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</si>
  <si>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</si>
  <si>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</si>
  <si>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</si>
  <si>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</si>
  <si>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</si>
  <si>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</si>
  <si>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</si>
  <si>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</si>
  <si>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</si>
  <si>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</si>
  <si>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</si>
  <si>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</si>
  <si>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</si>
  <si>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</si>
  <si>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</si>
  <si>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</si>
  <si>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</si>
  <si>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</si>
  <si>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</si>
  <si>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</si>
  <si>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</si>
  <si>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</si>
  <si>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</si>
  <si>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</si>
  <si>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</si>
  <si>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</si>
  <si>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</si>
  <si>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</si>
  <si>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</si>
  <si>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</si>
  <si>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</si>
  <si>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</si>
  <si>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</si>
  <si>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</si>
  <si>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</si>
  <si>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</si>
  <si>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</si>
  <si>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</si>
  <si>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</si>
  <si>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</si>
  <si>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</si>
  <si>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</si>
  <si>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</si>
  <si>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</si>
  <si>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</si>
  <si>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</si>
  <si>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</si>
  <si>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</si>
  <si>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</si>
  <si>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</si>
  <si>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</si>
  <si>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</si>
  <si>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</si>
  <si>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</si>
  <si>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</si>
  <si>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</si>
  <si>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</si>
  <si>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</si>
  <si>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</si>
  <si>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</si>
  <si>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</si>
  <si>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</si>
  <si>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</si>
  <si>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</si>
  <si>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</si>
  <si>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</si>
  <si>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</si>
  <si>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</si>
  <si>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</si>
  <si>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</si>
  <si>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</si>
  <si>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</si>
  <si>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</si>
  <si>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</si>
  <si>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</si>
  <si>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</si>
  <si>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</si>
  <si>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</si>
  <si>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</si>
  <si>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</si>
  <si>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</si>
  <si>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</si>
  <si>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</si>
  <si>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</si>
  <si>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</si>
  <si>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</si>
  <si>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</si>
  <si>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</si>
  <si>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</si>
  <si>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</si>
  <si>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</si>
  <si>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</si>
  <si>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</si>
  <si>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</si>
  <si>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</si>
  <si>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</si>
  <si>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</si>
  <si>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</si>
  <si>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</si>
  <si>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</si>
  <si>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</si>
  <si>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</si>
  <si>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</si>
  <si>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</si>
  <si>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</si>
  <si>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</si>
  <si>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</si>
  <si>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</si>
  <si>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</si>
  <si>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</si>
  <si>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</si>
  <si>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</si>
  <si>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</si>
  <si>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</si>
  <si>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</si>
  <si>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</si>
  <si>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</si>
  <si>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</si>
  <si>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</si>
  <si>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</si>
  <si>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</si>
  <si>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</si>
  <si>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</si>
  <si>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</si>
  <si>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</si>
  <si>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</si>
  <si>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</si>
  <si>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</si>
  <si>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</si>
  <si>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</si>
  <si>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</si>
  <si>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</si>
  <si>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</si>
  <si>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</si>
  <si>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</si>
  <si>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</si>
  <si>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</si>
  <si>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</si>
  <si>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</si>
  <si>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</si>
  <si>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</si>
  <si>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</si>
  <si>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</si>
  <si>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</si>
  <si>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</si>
  <si>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</si>
  <si>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</si>
  <si>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</si>
  <si>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</si>
  <si>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</si>
  <si>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</si>
  <si>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</si>
  <si>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</si>
  <si>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</si>
  <si>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</si>
  <si>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</si>
  <si>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</si>
  <si>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</si>
  <si>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</si>
  <si>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</si>
  <si>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</si>
  <si>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</si>
  <si>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</si>
  <si>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</si>
  <si>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</si>
  <si>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</si>
  <si>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</si>
  <si>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</si>
  <si>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</si>
  <si>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</si>
  <si>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</si>
  <si>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</si>
  <si>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</si>
  <si>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</si>
  <si>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</si>
  <si>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</si>
  <si>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</si>
  <si>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</si>
  <si>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</si>
  <si>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</si>
  <si>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</si>
  <si>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</si>
  <si>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</si>
  <si>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</si>
  <si>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</si>
  <si>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</si>
  <si>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</si>
  <si>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</si>
  <si>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</si>
  <si>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</si>
  <si>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</si>
  <si>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</si>
  <si>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</si>
  <si>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</si>
  <si>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</si>
  <si>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</si>
  <si>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</si>
  <si>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</si>
  <si>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</si>
  <si>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</si>
  <si>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</si>
  <si>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</si>
  <si>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</si>
  <si>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</si>
  <si>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</si>
  <si>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</si>
  <si>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</si>
  <si>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</si>
  <si>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</si>
  <si>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</si>
  <si>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</si>
  <si>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</si>
  <si>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</si>
  <si>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</si>
  <si>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</si>
  <si>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</si>
  <si>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</si>
  <si>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</si>
  <si>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</si>
  <si>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</si>
  <si>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</si>
  <si>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</si>
  <si>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</si>
  <si>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</si>
  <si>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</si>
  <si>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</si>
  <si>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</si>
  <si>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</si>
  <si>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</si>
  <si>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</si>
  <si>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</si>
  <si>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</si>
  <si>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</si>
  <si>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</si>
  <si>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</si>
  <si>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</si>
  <si>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</si>
  <si>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</si>
  <si>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</si>
  <si>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</si>
  <si>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</si>
  <si>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</si>
  <si>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</si>
  <si>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</si>
  <si>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</si>
  <si>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</si>
  <si>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</si>
  <si>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</si>
  <si>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</si>
  <si>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</si>
  <si>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</si>
  <si>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</si>
  <si>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</si>
  <si>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</si>
  <si>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</si>
  <si>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</si>
  <si>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</si>
  <si>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</si>
  <si>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</si>
  <si>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</si>
  <si>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</si>
  <si>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</si>
  <si>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</si>
  <si>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</si>
  <si>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</si>
  <si>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</si>
  <si>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</si>
  <si>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</si>
  <si>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</si>
  <si>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</si>
  <si>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</si>
  <si>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</si>
  <si>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</si>
  <si>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</si>
  <si>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</si>
  <si>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</si>
  <si>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</si>
  <si>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</si>
  <si>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</si>
  <si>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</si>
  <si>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</si>
  <si>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</si>
  <si>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</si>
  <si>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</si>
  <si>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</si>
  <si>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</si>
  <si>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</si>
  <si>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</si>
  <si>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</si>
  <si>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</si>
  <si>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</si>
  <si>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</si>
  <si>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</si>
  <si>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</si>
  <si>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</si>
  <si>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</si>
  <si>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</si>
  <si>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</si>
  <si>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</si>
  <si>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</si>
  <si>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</si>
  <si>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</si>
  <si>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</si>
  <si>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</si>
  <si>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</si>
  <si>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</si>
  <si>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</si>
  <si>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</si>
  <si>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</si>
  <si>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</si>
  <si>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</si>
  <si>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</si>
  <si>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</si>
  <si>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</si>
  <si>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</si>
  <si>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</si>
  <si>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</si>
  <si>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</si>
  <si>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</si>
  <si>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</si>
  <si>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</si>
  <si>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</si>
  <si>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</si>
  <si>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</si>
  <si>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</si>
  <si>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</si>
  <si>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</si>
  <si>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</si>
  <si>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</si>
  <si>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</si>
  <si>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</si>
  <si>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</si>
  <si>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</si>
  <si>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</si>
  <si>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</si>
  <si>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</si>
  <si>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</si>
  <si>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</si>
  <si>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</si>
  <si>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</si>
  <si>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</si>
  <si>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</si>
  <si>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</si>
  <si>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</si>
  <si>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</si>
  <si>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</si>
  <si>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</si>
  <si>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</si>
  <si>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</si>
  <si>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</si>
  <si>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</si>
  <si>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</si>
  <si>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</si>
  <si>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</si>
  <si>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</si>
  <si>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</si>
  <si>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</si>
  <si>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</si>
  <si>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</si>
  <si>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</si>
  <si>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</si>
  <si>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</si>
  <si>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</si>
  <si>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</si>
  <si>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</si>
  <si>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</si>
  <si>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</si>
  <si>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</si>
  <si>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</si>
  <si>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</si>
  <si>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</si>
  <si>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</si>
  <si>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</si>
  <si>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</si>
  <si>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</si>
  <si>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</si>
  <si>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</si>
  <si>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</si>
  <si>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</si>
  <si>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</si>
  <si>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</si>
  <si>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</si>
  <si>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</si>
  <si>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</si>
  <si>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</si>
  <si>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</si>
  <si>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</si>
  <si>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</si>
  <si>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</si>
  <si>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</si>
  <si>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</si>
  <si>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</si>
  <si>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</si>
  <si>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</si>
  <si>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</si>
  <si>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</si>
  <si>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</si>
  <si>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</si>
  <si>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</si>
  <si>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</si>
  <si>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</si>
  <si>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</si>
  <si>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</si>
  <si>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</si>
  <si>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</si>
  <si>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</si>
  <si>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</si>
  <si>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</si>
  <si>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</si>
  <si>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</si>
  <si>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</si>
  <si>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</si>
  <si>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</si>
  <si>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</si>
  <si>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</si>
  <si>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</si>
  <si>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</si>
  <si>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</si>
  <si>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</si>
  <si>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</si>
  <si>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</si>
  <si>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</si>
  <si>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</si>
  <si>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</si>
  <si>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</si>
  <si>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</si>
  <si>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</si>
  <si>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</si>
  <si>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</si>
  <si>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</si>
  <si>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</si>
  <si>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</si>
  <si>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</si>
  <si>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</si>
  <si>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</si>
  <si>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</si>
  <si>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</si>
  <si>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</si>
  <si>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</si>
  <si>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</si>
  <si>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</si>
  <si>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</si>
  <si>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</si>
  <si>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</si>
  <si>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</si>
  <si>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</si>
  <si>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</si>
  <si>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</si>
  <si>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</si>
  <si>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</si>
  <si>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</si>
  <si>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</si>
  <si>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</si>
  <si>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</si>
  <si>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</si>
  <si>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</si>
  <si>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</si>
  <si>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</si>
  <si>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</si>
  <si>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</si>
  <si>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</si>
  <si>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</si>
  <si>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</si>
  <si>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</si>
  <si>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</si>
  <si>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</si>
  <si>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</si>
  <si>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</si>
  <si>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</si>
  <si>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</si>
  <si>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</si>
  <si>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</si>
  <si>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</si>
  <si>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</si>
  <si>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</si>
  <si>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</si>
  <si>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</si>
  <si>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</si>
  <si>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</si>
  <si>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</si>
  <si>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</si>
  <si>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</si>
  <si>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</si>
  <si>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</si>
  <si>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</si>
  <si>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</si>
  <si>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</si>
  <si>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</si>
  <si>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</si>
  <si>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</si>
  <si>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</si>
  <si>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</si>
  <si>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</si>
  <si>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</si>
  <si>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</si>
  <si>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</si>
  <si>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</si>
  <si>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</si>
  <si>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</si>
  <si>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</si>
  <si>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</si>
  <si>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</si>
  <si>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</si>
  <si>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</si>
  <si>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</si>
  <si>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</si>
  <si>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</si>
  <si>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</si>
  <si>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</si>
  <si>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</si>
  <si>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</si>
  <si>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</si>
  <si>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</si>
  <si>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</si>
  <si>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</si>
  <si>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</si>
  <si>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</si>
  <si>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</si>
  <si>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</si>
  <si>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</si>
  <si>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</si>
  <si>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</si>
  <si>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</si>
  <si>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</si>
  <si>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</si>
  <si>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</si>
  <si>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</si>
  <si>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</si>
  <si>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</si>
  <si>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</si>
  <si>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</si>
  <si>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</si>
  <si>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</si>
  <si>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</si>
  <si>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</si>
  <si>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</si>
  <si>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</si>
  <si>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</si>
  <si>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</si>
  <si>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</si>
  <si>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</si>
  <si>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</si>
  <si>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</si>
  <si>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</si>
  <si>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</si>
  <si>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</si>
  <si>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</si>
  <si>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</si>
  <si>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</si>
  <si>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</si>
  <si>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</si>
  <si>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</si>
  <si>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</si>
  <si>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</si>
  <si>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</si>
  <si>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</si>
  <si>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</si>
  <si>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</si>
  <si>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</si>
  <si>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</si>
  <si>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</si>
  <si>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</si>
  <si>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</si>
  <si>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</si>
  <si>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</si>
  <si>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</si>
  <si>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</si>
  <si>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</si>
  <si>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</si>
  <si>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</si>
  <si>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</si>
  <si>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</si>
  <si>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</si>
  <si>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</si>
  <si>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</si>
  <si>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</si>
  <si>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</si>
  <si>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</si>
  <si>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</si>
  <si>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</si>
  <si>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</si>
  <si>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</si>
  <si>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</si>
  <si>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</si>
  <si>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</si>
  <si>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</si>
  <si>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</si>
  <si>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</si>
  <si>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</si>
  <si>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</si>
  <si>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</si>
  <si>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</si>
  <si>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</si>
  <si>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</si>
  <si>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</si>
  <si>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</si>
  <si>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</si>
  <si>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</si>
  <si>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</si>
  <si>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</si>
  <si>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</si>
  <si>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</si>
  <si>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</si>
  <si>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</si>
  <si>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</si>
  <si>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</si>
  <si>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</si>
  <si>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</si>
  <si>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</si>
  <si>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</si>
  <si>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</si>
  <si>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</si>
  <si>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</si>
  <si>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</si>
  <si>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</si>
  <si>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</si>
  <si>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</si>
  <si>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</si>
  <si>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</si>
  <si>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</si>
  <si>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</si>
  <si>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</si>
  <si>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</si>
  <si>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</si>
  <si>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</si>
  <si>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</si>
  <si>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</si>
  <si>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</si>
  <si>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</si>
  <si>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</si>
  <si>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</si>
  <si>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</si>
  <si>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</si>
  <si>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</si>
  <si>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</si>
  <si>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</si>
  <si>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</si>
  <si>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</si>
  <si>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</si>
  <si>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</si>
  <si>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</si>
  <si>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</si>
  <si>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</si>
  <si>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</si>
  <si>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</si>
  <si>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</si>
  <si>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</si>
  <si>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</si>
  <si>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</si>
  <si>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</si>
  <si>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</si>
  <si>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</si>
  <si>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</si>
  <si>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</si>
  <si>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</si>
  <si>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</si>
  <si>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</si>
  <si>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</si>
  <si>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</si>
  <si>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</si>
  <si>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</si>
  <si>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</si>
  <si>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</si>
  <si>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</si>
  <si>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</si>
  <si>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</si>
  <si>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</si>
  <si>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</si>
  <si>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</si>
  <si>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</si>
  <si>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</si>
  <si>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</si>
  <si>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</si>
  <si>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</si>
  <si>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</si>
  <si>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</si>
  <si>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</si>
  <si>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</si>
  <si>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</si>
  <si>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</si>
  <si>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</si>
  <si>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</si>
  <si>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</si>
  <si>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</si>
  <si>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</si>
  <si>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</si>
  <si>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</si>
  <si>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</si>
  <si>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</si>
  <si>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</si>
  <si>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</si>
  <si>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</si>
  <si>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</si>
  <si>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</si>
  <si>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</si>
  <si>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</si>
  <si>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</si>
  <si>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</si>
  <si>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</si>
  <si>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</si>
  <si>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</si>
  <si>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</si>
  <si>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</si>
  <si>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</si>
  <si>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</si>
  <si>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</si>
  <si>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</si>
  <si>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</si>
  <si>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</si>
  <si>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</si>
  <si>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</si>
  <si>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</si>
  <si>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</si>
  <si>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</si>
  <si>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</si>
  <si>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</si>
  <si>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</si>
  <si>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</si>
  <si>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</si>
  <si>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</si>
  <si>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</si>
  <si>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</si>
  <si>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</si>
  <si>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</si>
  <si>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</si>
  <si>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</si>
  <si>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</si>
  <si>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</si>
  <si>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</si>
  <si>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</si>
  <si>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</si>
  <si>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</si>
  <si>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</si>
  <si>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</si>
  <si>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</si>
  <si>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</si>
  <si>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</si>
  <si>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</si>
  <si>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</si>
  <si>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</si>
  <si>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</si>
  <si>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</si>
  <si>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</si>
  <si>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</si>
  <si>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</si>
  <si>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</si>
  <si>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</si>
  <si>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</si>
  <si>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</si>
  <si>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</si>
  <si>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</si>
  <si>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</si>
  <si>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</si>
  <si>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</si>
  <si>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</si>
  <si>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</si>
  <si>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</si>
  <si>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</si>
  <si>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</si>
  <si>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</si>
  <si>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</si>
  <si>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</si>
  <si>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</si>
  <si>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</si>
  <si>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</si>
  <si>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</si>
  <si>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</si>
  <si>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</si>
  <si>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</si>
  <si>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</si>
  <si>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</si>
  <si>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</si>
  <si>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</si>
  <si>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</si>
  <si>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</si>
  <si>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</si>
  <si>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</si>
  <si>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</si>
  <si>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</si>
  <si>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</si>
  <si>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</si>
  <si>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</si>
  <si>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</si>
  <si>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</si>
  <si>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</si>
  <si>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</si>
  <si>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</si>
  <si>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</si>
  <si>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</si>
  <si>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</si>
  <si>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</si>
  <si>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</si>
  <si>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</si>
  <si>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</si>
  <si>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</si>
  <si>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</si>
  <si>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</si>
  <si>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</si>
  <si>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</si>
  <si>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</si>
  <si>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</si>
  <si>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</si>
  <si>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</si>
  <si>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</si>
  <si>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</si>
  <si>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</si>
  <si>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</si>
  <si>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</si>
  <si>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</si>
  <si>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</si>
  <si>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</si>
  <si>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</si>
  <si>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</si>
  <si>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</si>
  <si>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</si>
  <si>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</si>
  <si>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</si>
  <si>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</si>
  <si>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</si>
  <si>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</si>
  <si>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</si>
  <si>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</si>
  <si>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</si>
  <si>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</si>
  <si>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</si>
  <si>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</si>
  <si>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</si>
  <si>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</si>
  <si>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</si>
  <si>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</si>
  <si>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</si>
  <si>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</si>
  <si>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</si>
  <si>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</si>
  <si>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</si>
  <si>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</si>
  <si>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</si>
  <si>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</si>
  <si>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</si>
  <si>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</si>
  <si>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</si>
  <si>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</si>
  <si>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</si>
  <si>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</si>
  <si>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</si>
  <si>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</si>
  <si>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</si>
  <si>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</si>
  <si>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</si>
  <si>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</si>
  <si>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</si>
  <si>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</si>
  <si>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</si>
  <si>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</si>
  <si>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</si>
  <si>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</si>
  <si>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</si>
  <si>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</si>
  <si>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</si>
  <si>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</si>
  <si>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</si>
  <si>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</si>
  <si>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</si>
  <si>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</si>
  <si>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</si>
  <si>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</si>
  <si>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</si>
  <si>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</si>
  <si>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</si>
  <si>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</si>
  <si>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</si>
  <si>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</si>
  <si>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</si>
  <si>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</si>
  <si>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</si>
  <si>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</si>
  <si>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</si>
  <si>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</si>
  <si>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</si>
  <si>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</si>
  <si>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</si>
  <si>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</si>
  <si>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</si>
  <si>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</si>
  <si>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</si>
  <si>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</si>
  <si>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</si>
  <si>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</si>
  <si>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</si>
  <si>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</si>
  <si>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</si>
  <si>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</si>
  <si>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</si>
  <si>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</si>
  <si>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</si>
  <si>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</si>
  <si>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</si>
  <si>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</si>
  <si>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</si>
  <si>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</si>
  <si>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</si>
  <si>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</si>
  <si>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</si>
  <si>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</si>
  <si>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</si>
  <si>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</si>
  <si>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</si>
  <si>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</si>
  <si>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</si>
  <si>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</si>
  <si>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</si>
  <si>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</si>
  <si>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</si>
  <si>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</si>
  <si>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</si>
  <si>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</si>
  <si>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</si>
  <si>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</si>
  <si>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</si>
  <si>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</si>
  <si>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</si>
  <si>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</si>
  <si>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</si>
  <si>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</si>
  <si>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</si>
  <si>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</si>
  <si>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</si>
  <si>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</si>
  <si>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</si>
  <si>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</si>
  <si>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</si>
  <si>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</si>
  <si>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</si>
  <si>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</si>
  <si>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</si>
  <si>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</si>
  <si>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</si>
  <si>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</si>
  <si>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</si>
  <si>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</si>
  <si>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</si>
  <si>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</si>
  <si>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</si>
  <si>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</si>
  <si>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</si>
  <si>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</si>
  <si>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</si>
  <si>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</si>
  <si>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</si>
  <si>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</si>
  <si>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</si>
  <si>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</si>
  <si>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</si>
  <si>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</si>
  <si>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</si>
  <si>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</si>
  <si>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</si>
  <si>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</si>
  <si>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</si>
  <si>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</si>
  <si>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</si>
  <si>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</si>
  <si>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</si>
  <si>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</si>
  <si>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</si>
  <si>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</si>
  <si>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</si>
  <si>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</si>
  <si>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</si>
  <si>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</si>
  <si>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</si>
  <si>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</si>
  <si>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</si>
  <si>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</si>
  <si>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</si>
  <si>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</si>
  <si>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</si>
  <si>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</si>
  <si>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</si>
  <si>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</si>
  <si>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</si>
  <si>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</si>
  <si>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</si>
  <si>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</si>
  <si>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</si>
  <si>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</si>
  <si>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</si>
  <si>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</si>
  <si>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</si>
  <si>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</si>
  <si>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</si>
  <si>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</si>
  <si>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</si>
  <si>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</si>
  <si>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</si>
  <si>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</si>
  <si>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</si>
  <si>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</si>
  <si>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</si>
  <si>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</si>
  <si>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</si>
  <si>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</si>
  <si>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</si>
  <si>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</si>
  <si>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</si>
  <si>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</si>
  <si>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</si>
  <si>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</si>
  <si>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</si>
  <si>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</si>
  <si>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</si>
  <si>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</si>
  <si>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</si>
  <si>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</si>
  <si>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</si>
  <si>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</si>
  <si>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</si>
  <si>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</si>
  <si>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</si>
  <si>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</si>
  <si>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</si>
  <si>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</si>
  <si>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</si>
  <si>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</si>
  <si>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</si>
  <si>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</si>
  <si>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</si>
  <si>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</si>
  <si>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</si>
  <si>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</si>
  <si>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</si>
  <si>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</si>
  <si>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</si>
  <si>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</si>
  <si>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</si>
  <si>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</si>
  <si>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</si>
  <si>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</si>
  <si>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</si>
  <si>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</si>
  <si>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</si>
  <si>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</si>
  <si>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</si>
  <si>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</si>
  <si>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</si>
  <si>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</si>
  <si>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</si>
  <si>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</si>
  <si>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</si>
  <si>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</si>
  <si>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</si>
  <si>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</si>
  <si>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</si>
  <si>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</si>
  <si>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</si>
  <si>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</si>
  <si>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</si>
  <si>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</si>
  <si>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</si>
  <si>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</si>
  <si>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</si>
  <si>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</si>
  <si>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</si>
  <si>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</si>
  <si>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</si>
  <si>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</si>
  <si>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</si>
  <si>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</si>
  <si>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</si>
  <si>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</si>
  <si>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</si>
  <si>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</si>
  <si>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</si>
  <si>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</si>
  <si>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</si>
  <si>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</si>
  <si>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</si>
  <si>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</si>
  <si>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</si>
  <si>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</si>
  <si>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</si>
  <si>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</si>
  <si>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</si>
  <si>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</si>
  <si>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</si>
  <si>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</si>
  <si>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</si>
  <si>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</si>
  <si>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</si>
  <si>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</si>
  <si>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</si>
  <si>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</si>
  <si>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</si>
  <si>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</si>
  <si>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</si>
  <si>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</si>
  <si>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</si>
  <si>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</si>
  <si>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</si>
  <si>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</si>
  <si>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</si>
  <si>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</si>
  <si>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</si>
  <si>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</si>
  <si>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</si>
  <si>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</si>
  <si>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</si>
  <si>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</si>
  <si>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</si>
  <si>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</si>
  <si>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</si>
  <si>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</si>
  <si>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</si>
  <si>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</si>
  <si>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</si>
  <si>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</si>
  <si>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</si>
  <si>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</si>
  <si>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</si>
  <si>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</si>
  <si>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</si>
  <si>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</si>
  <si>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</si>
  <si>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</si>
  <si>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</si>
  <si>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</si>
  <si>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</si>
  <si>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</si>
  <si>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</si>
  <si>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</si>
  <si>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</si>
  <si>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</si>
  <si>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</si>
  <si>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</si>
  <si>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</si>
  <si>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</si>
  <si>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</si>
  <si>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</si>
  <si>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</si>
  <si>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</si>
  <si>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</si>
  <si>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</si>
  <si>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</si>
  <si>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</si>
  <si>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</si>
  <si>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</si>
  <si>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</si>
  <si>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</si>
  <si>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</si>
  <si>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</si>
  <si>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</si>
  <si>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</si>
  <si>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</si>
  <si>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</si>
  <si>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</si>
  <si>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</si>
  <si>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</si>
  <si>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</si>
  <si>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</si>
  <si>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</si>
  <si>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</si>
  <si>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</si>
  <si>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</si>
  <si>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</si>
  <si>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</si>
  <si>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</si>
  <si>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</si>
  <si>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</si>
  <si>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</si>
  <si>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</si>
  <si>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</si>
  <si>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</si>
  <si>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</si>
  <si>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</si>
  <si>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</si>
  <si>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</si>
  <si>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</si>
  <si>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</si>
  <si>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</si>
  <si>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</si>
  <si>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</si>
  <si>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</si>
  <si>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</si>
  <si>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</si>
  <si>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</si>
  <si>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</si>
  <si>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</si>
  <si>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</si>
  <si>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</si>
  <si>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</si>
  <si>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</si>
  <si>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</si>
  <si>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</si>
  <si>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</si>
  <si>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</si>
  <si>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</si>
  <si>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</si>
  <si>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</si>
  <si>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</si>
  <si>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</si>
  <si>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</si>
  <si>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</si>
  <si>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</si>
  <si>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</si>
  <si>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</si>
  <si>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</si>
  <si>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</si>
  <si>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</si>
  <si>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</si>
  <si>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</si>
  <si>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</si>
  <si>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</si>
  <si>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</si>
  <si>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</si>
  <si>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</si>
  <si>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</si>
  <si>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</si>
  <si>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</si>
  <si>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</si>
  <si>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</si>
  <si>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</si>
  <si>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</si>
  <si>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</si>
  <si>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</si>
  <si>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</si>
  <si>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</si>
  <si>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</si>
  <si>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</si>
  <si>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</si>
  <si>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</si>
  <si>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</si>
  <si>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</si>
  <si>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</si>
  <si>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</si>
  <si>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</si>
  <si>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</si>
  <si>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</si>
  <si>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</si>
  <si>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</si>
  <si>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</si>
  <si>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</si>
  <si>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</si>
  <si>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</si>
  <si>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</si>
  <si>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</si>
  <si>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</si>
  <si>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</si>
  <si>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</si>
  <si>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</si>
  <si>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</si>
  <si>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</si>
  <si>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</si>
  <si>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</si>
  <si>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</si>
  <si>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</si>
  <si>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</si>
  <si>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</si>
  <si>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</si>
  <si>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</si>
  <si>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</si>
  <si>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</si>
  <si>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</si>
  <si>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</si>
  <si>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</si>
  <si>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</si>
  <si>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</si>
  <si>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</si>
  <si>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</si>
  <si>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</si>
  <si>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</si>
  <si>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</si>
  <si>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</si>
  <si>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</si>
  <si>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</si>
  <si>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</si>
  <si>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</si>
  <si>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</si>
  <si>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</si>
  <si>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</si>
  <si>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</si>
  <si>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</si>
  <si>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</si>
  <si>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</si>
  <si>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</si>
  <si>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</si>
  <si>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</si>
  <si>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</si>
  <si>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</si>
  <si>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</si>
  <si>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</si>
  <si>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</si>
  <si>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</si>
  <si>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</si>
  <si>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</si>
  <si>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</si>
  <si>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</si>
  <si>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</si>
  <si>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</si>
  <si>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</si>
  <si>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</si>
  <si>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</si>
  <si>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</si>
  <si>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</si>
  <si>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</si>
  <si>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</si>
  <si>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</si>
  <si>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</si>
  <si>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</si>
  <si>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</si>
  <si>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</si>
  <si>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</si>
  <si>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</si>
  <si>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</si>
  <si>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</si>
  <si>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</si>
  <si>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</si>
  <si>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</si>
  <si>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</si>
  <si>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</si>
  <si>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</si>
  <si>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</si>
  <si>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</si>
  <si>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</si>
  <si>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</si>
  <si>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</si>
  <si>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</si>
  <si>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</si>
  <si>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</si>
  <si>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</si>
  <si>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</si>
  <si>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</si>
  <si>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</si>
  <si>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</si>
  <si>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</si>
  <si>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</si>
  <si>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</si>
  <si>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</si>
  <si>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</si>
  <si>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</si>
  <si>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</si>
  <si>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</si>
  <si>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</si>
  <si>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</si>
  <si>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</si>
  <si>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</si>
  <si>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</si>
  <si>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</si>
  <si>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</si>
  <si>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</si>
  <si>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</si>
  <si>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</si>
  <si>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</si>
  <si>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</si>
  <si>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</si>
  <si>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</si>
  <si>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</si>
  <si>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</si>
  <si>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</si>
  <si>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</si>
  <si>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</si>
  <si>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</si>
  <si>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</si>
  <si>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</si>
  <si>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</si>
  <si>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</si>
  <si>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</si>
  <si>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</si>
  <si>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</si>
  <si>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</si>
  <si>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</si>
  <si>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</si>
  <si>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</si>
  <si>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</si>
  <si>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</si>
  <si>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</si>
  <si>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</si>
  <si>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</si>
  <si>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</si>
  <si>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</si>
  <si>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</si>
  <si>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</si>
  <si>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</si>
  <si>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</si>
  <si>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</si>
  <si>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</si>
  <si>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</si>
  <si>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</si>
  <si>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</si>
  <si>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</si>
  <si>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</si>
  <si>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</si>
  <si>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</si>
  <si>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</si>
  <si>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</si>
  <si>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</si>
  <si>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</si>
  <si>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</si>
  <si>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</si>
  <si>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</si>
  <si>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</si>
  <si>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</si>
  <si>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</si>
  <si>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</si>
  <si>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</si>
  <si>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</si>
  <si>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</si>
  <si>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</si>
  <si>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</si>
  <si>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</si>
  <si>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</si>
  <si>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</si>
  <si>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</si>
  <si>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</si>
  <si>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</si>
  <si>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</si>
  <si>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</si>
  <si>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</si>
  <si>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</si>
  <si>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</si>
  <si>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</si>
  <si>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</si>
  <si>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</si>
  <si>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</si>
  <si>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</si>
  <si>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</si>
  <si>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</si>
  <si>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</si>
  <si>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</si>
  <si>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</si>
  <si>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</si>
  <si>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</si>
  <si>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</si>
  <si>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</si>
  <si>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</si>
  <si>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</si>
  <si>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</si>
  <si>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</si>
  <si>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</si>
  <si>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</si>
  <si>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</si>
  <si>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</si>
  <si>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</si>
  <si>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</si>
  <si>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</si>
  <si>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</si>
  <si>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</si>
  <si>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</si>
  <si>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</si>
  <si>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</si>
  <si>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</si>
  <si>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</si>
  <si>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</si>
  <si>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</si>
  <si>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</si>
  <si>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</si>
  <si>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</si>
  <si>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</si>
  <si>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</si>
  <si>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</si>
  <si>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</si>
  <si>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</si>
  <si>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</si>
  <si>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</si>
  <si>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</si>
  <si>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</si>
  <si>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</si>
  <si>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</si>
  <si>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</si>
  <si>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</si>
  <si>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</si>
  <si>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</si>
  <si>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</si>
  <si>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</si>
  <si>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</si>
  <si>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</si>
  <si>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</si>
  <si>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</si>
  <si>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</si>
  <si>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</si>
  <si>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</si>
  <si>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</si>
  <si>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</si>
  <si>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</si>
  <si>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</si>
  <si>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</si>
  <si>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</si>
  <si>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</si>
  <si>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</si>
  <si>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</si>
  <si>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</si>
  <si>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</si>
  <si>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</si>
  <si>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</si>
  <si>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</si>
  <si>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</si>
  <si>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</si>
  <si>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</si>
  <si>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</si>
  <si>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</si>
  <si>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</si>
  <si>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</si>
  <si>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</si>
  <si>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</si>
  <si>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</si>
  <si>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</si>
  <si>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</si>
  <si>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</si>
  <si>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</si>
  <si>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</si>
  <si>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</si>
  <si>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</si>
  <si>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</si>
  <si>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</si>
  <si>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</si>
  <si>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</si>
  <si>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</si>
  <si>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</si>
  <si>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</si>
  <si>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</si>
  <si>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</si>
  <si>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</si>
  <si>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</si>
  <si>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</si>
  <si>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</si>
  <si>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</si>
  <si>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</si>
  <si>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</si>
  <si>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</si>
  <si>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</si>
  <si>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</si>
  <si>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</si>
  <si>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</si>
  <si>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</si>
  <si>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</si>
  <si>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</si>
  <si>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</si>
  <si>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</si>
  <si>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</si>
  <si>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</si>
  <si>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</si>
  <si>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</si>
  <si>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</si>
  <si>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</si>
  <si>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</si>
  <si>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</si>
  <si>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</si>
  <si>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</si>
  <si>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</si>
  <si>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</si>
  <si>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</si>
  <si>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</si>
  <si>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</si>
  <si>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</si>
  <si>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</si>
  <si>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</si>
  <si>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</si>
  <si>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</si>
  <si>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</si>
  <si>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</si>
  <si>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</si>
  <si>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</si>
  <si>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</si>
  <si>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</si>
  <si>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</si>
  <si>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</si>
  <si>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</si>
  <si>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</si>
  <si>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</si>
  <si>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</si>
  <si>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</si>
  <si>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</si>
  <si>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</si>
  <si>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</si>
  <si>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</si>
  <si>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</si>
  <si>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</si>
  <si>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</si>
  <si>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</si>
  <si>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</si>
  <si>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</si>
  <si>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</si>
  <si>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</si>
  <si>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</si>
  <si>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</si>
  <si>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</si>
  <si>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</si>
  <si>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</si>
  <si>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</si>
  <si>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</si>
  <si>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</si>
  <si>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</si>
  <si>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</si>
  <si>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</si>
  <si>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</si>
  <si>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</si>
  <si>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</si>
  <si>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</si>
  <si>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</si>
  <si>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</si>
  <si>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</si>
  <si>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</si>
  <si>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</si>
  <si>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</si>
  <si>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</si>
  <si>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</si>
  <si>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</si>
  <si>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</si>
  <si>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</si>
  <si>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</si>
  <si>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</si>
  <si>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</si>
  <si>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</si>
  <si>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</si>
  <si>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</si>
  <si>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</si>
  <si>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</si>
  <si>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</si>
  <si>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</si>
  <si>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</si>
  <si>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</si>
  <si>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</si>
  <si>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</si>
  <si>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</si>
  <si>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</si>
  <si>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</si>
  <si>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</si>
  <si>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</si>
  <si>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</si>
  <si>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</si>
  <si>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</si>
  <si>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</si>
  <si>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</si>
  <si>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</si>
  <si>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</si>
  <si>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</si>
  <si>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</si>
  <si>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</si>
  <si>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</si>
  <si>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</si>
  <si>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</si>
  <si>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</si>
  <si>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</si>
  <si>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</si>
  <si>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</si>
  <si>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</si>
  <si>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</si>
  <si>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</si>
  <si>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</si>
  <si>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</si>
  <si>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</si>
  <si>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</si>
  <si>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</si>
  <si>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</si>
  <si>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</si>
  <si>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</si>
  <si>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</si>
  <si>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</si>
  <si>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</si>
  <si>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</si>
  <si>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</si>
  <si>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</si>
  <si>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</si>
  <si>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</si>
  <si>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</si>
  <si>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</si>
  <si>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</si>
  <si>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</si>
  <si>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</si>
  <si>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</si>
  <si>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</si>
  <si>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</si>
  <si>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</si>
  <si>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</si>
  <si>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</si>
  <si>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</si>
  <si>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</si>
  <si>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</si>
  <si>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</si>
  <si>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</si>
  <si>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</si>
  <si>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</si>
  <si>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</si>
  <si>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</si>
  <si>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</si>
  <si>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</si>
  <si>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</si>
  <si>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</si>
  <si>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</si>
  <si>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</si>
  <si>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</si>
  <si>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</si>
  <si>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</si>
  <si>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</si>
  <si>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</si>
  <si>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</si>
  <si>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</si>
  <si>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</si>
  <si>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</si>
  <si>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</si>
  <si>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</si>
  <si>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</si>
  <si>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</si>
  <si>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</si>
  <si>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</si>
  <si>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</si>
  <si>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</si>
  <si>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</si>
  <si>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</si>
  <si>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</si>
  <si>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</si>
  <si>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</si>
  <si>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</si>
  <si>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</si>
  <si>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</si>
  <si>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</si>
  <si>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</si>
  <si>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</si>
  <si>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</si>
  <si>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</si>
  <si>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</si>
  <si>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</si>
  <si>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</si>
  <si>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</si>
  <si>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</si>
  <si>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</si>
  <si>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</si>
  <si>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</si>
  <si>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</si>
  <si>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</si>
  <si>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</si>
  <si>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</si>
  <si>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</si>
  <si>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</si>
  <si>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</si>
  <si>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</si>
  <si>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</si>
  <si>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</si>
  <si>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</si>
  <si>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</si>
  <si>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</si>
  <si>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</si>
  <si>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</si>
  <si>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</si>
  <si>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</si>
  <si>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</si>
  <si>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</si>
  <si>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</si>
  <si>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</si>
  <si>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</si>
  <si>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</si>
  <si>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</si>
  <si>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</si>
  <si>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</si>
  <si>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</si>
  <si>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</si>
  <si>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</si>
  <si>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</si>
  <si>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</si>
  <si>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</si>
  <si>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</si>
  <si>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</si>
  <si>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</si>
  <si>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</si>
  <si>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</si>
  <si>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</si>
  <si>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</si>
  <si>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</si>
  <si>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</si>
  <si>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</si>
  <si>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</si>
  <si>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</si>
  <si>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</si>
  <si>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</si>
  <si>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</si>
  <si>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</si>
  <si>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</si>
  <si>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</si>
  <si>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</si>
  <si>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</si>
  <si>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</si>
  <si>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</si>
  <si>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</si>
  <si>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</si>
  <si>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</si>
  <si>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</si>
  <si>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</si>
  <si>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</si>
  <si>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</si>
  <si>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</si>
  <si>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</si>
  <si>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</si>
  <si>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</si>
  <si>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</si>
  <si>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</si>
  <si>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</si>
  <si>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</si>
  <si>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</si>
  <si>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</si>
  <si>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</si>
  <si>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</si>
  <si>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</si>
  <si>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</si>
  <si>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</si>
  <si>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</si>
  <si>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</si>
  <si>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</si>
  <si>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</si>
  <si>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</si>
  <si>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</si>
  <si>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</si>
  <si>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</si>
  <si>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</si>
  <si>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</si>
  <si>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</si>
  <si>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</si>
  <si>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</si>
  <si>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</si>
  <si>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</si>
  <si>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</si>
  <si>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</si>
  <si>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</si>
  <si>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</si>
  <si>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</si>
  <si>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</si>
  <si>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</si>
  <si>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</si>
  <si>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</si>
  <si>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</si>
  <si>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</si>
  <si>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</si>
  <si>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</si>
  <si>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</si>
  <si>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</si>
  <si>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</si>
  <si>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</si>
  <si>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</si>
  <si>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</si>
  <si>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</si>
  <si>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</si>
  <si>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</si>
  <si>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</si>
  <si>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</si>
  <si>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</si>
  <si>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</si>
  <si>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</si>
  <si>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</si>
  <si>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</si>
  <si>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</si>
  <si>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</si>
  <si>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</si>
  <si>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</si>
  <si>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</si>
  <si>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</si>
  <si>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</si>
  <si>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</si>
  <si>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</si>
  <si>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</si>
  <si>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</si>
  <si>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</si>
  <si>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</si>
  <si>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</si>
  <si>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</si>
  <si>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</si>
  <si>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</si>
  <si>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</si>
  <si>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</si>
  <si>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</si>
  <si>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</si>
  <si>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</si>
  <si>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</si>
  <si>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</si>
  <si>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</si>
  <si>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</si>
  <si>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</si>
  <si>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</si>
  <si>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</si>
  <si>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</si>
  <si>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</si>
  <si>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</si>
  <si>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</si>
  <si>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</si>
  <si>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</si>
  <si>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</si>
  <si>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</si>
  <si>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</si>
  <si>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</si>
  <si>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</si>
  <si>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</si>
  <si>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</si>
  <si>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</si>
  <si>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</si>
  <si>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</si>
  <si>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</si>
  <si>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</si>
  <si>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</si>
  <si>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</si>
  <si>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</si>
  <si>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</si>
  <si>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</si>
  <si>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</si>
  <si>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</si>
  <si>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</si>
  <si>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</si>
  <si>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</si>
  <si>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</si>
  <si>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</si>
  <si>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</si>
  <si>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</si>
  <si>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</si>
  <si>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</si>
  <si>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</si>
  <si>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</si>
  <si>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</si>
  <si>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</si>
  <si>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</si>
  <si>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</si>
  <si>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</si>
  <si>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</si>
  <si>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</si>
  <si>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</si>
  <si>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</si>
  <si>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</si>
  <si>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</si>
  <si>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</si>
  <si>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</si>
  <si>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</si>
  <si>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</si>
  <si>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</si>
  <si>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</si>
  <si>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</si>
  <si>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</si>
  <si>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</si>
  <si>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</si>
  <si>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</si>
  <si>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</si>
  <si>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</si>
  <si>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</si>
  <si>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</si>
  <si>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</si>
  <si>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</si>
  <si>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</si>
  <si>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</si>
  <si>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</si>
  <si>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</si>
  <si>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</si>
  <si>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</si>
  <si>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</si>
  <si>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</si>
  <si>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</si>
  <si>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</si>
  <si>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</si>
  <si>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</si>
  <si>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</si>
  <si>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</si>
  <si>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</si>
  <si>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</si>
  <si>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</si>
  <si>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</si>
  <si>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</si>
  <si>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</si>
  <si>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</si>
  <si>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</si>
  <si>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</si>
  <si>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</si>
  <si>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</si>
  <si>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</si>
  <si>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</si>
  <si>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</si>
  <si>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</si>
  <si>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</si>
  <si>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</si>
  <si>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</si>
  <si>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</si>
  <si>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</si>
  <si>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</si>
  <si>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</si>
  <si>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</si>
  <si>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</si>
  <si>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</si>
  <si>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</si>
  <si>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</si>
  <si>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</si>
  <si>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</si>
  <si>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</si>
  <si>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</si>
  <si>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</si>
  <si>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</si>
  <si>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</si>
  <si>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</si>
  <si>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</si>
  <si>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</si>
  <si>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</si>
  <si>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</si>
  <si>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</si>
  <si>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</si>
  <si>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</si>
  <si>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</si>
  <si>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</si>
  <si>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</si>
  <si>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</si>
  <si>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</si>
  <si>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</si>
  <si>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</si>
  <si>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</si>
  <si>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</si>
  <si>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</si>
  <si>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</si>
  <si>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</si>
  <si>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</si>
  <si>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</si>
  <si>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</si>
  <si>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</si>
  <si>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</si>
  <si>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</si>
  <si>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</si>
  <si>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</si>
  <si>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</si>
  <si>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</si>
  <si>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</si>
  <si>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</si>
  <si>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</si>
  <si>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</si>
  <si>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</si>
  <si>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</si>
  <si>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</si>
  <si>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</si>
  <si>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</si>
  <si>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</si>
  <si>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</si>
  <si>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</si>
  <si>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</si>
  <si>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</si>
  <si>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</si>
  <si>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</si>
  <si>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</si>
  <si>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</si>
  <si>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</si>
  <si>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</si>
  <si>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</si>
  <si>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</si>
  <si>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</si>
  <si>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</si>
  <si>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</si>
  <si>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</si>
  <si>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</si>
  <si>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</si>
  <si>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</si>
  <si>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</si>
  <si>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</si>
  <si>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</si>
  <si>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</si>
  <si>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</si>
  <si>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</si>
  <si>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</si>
  <si>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</si>
  <si>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</si>
  <si>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</si>
  <si>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</si>
  <si>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</si>
  <si>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</si>
  <si>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</si>
  <si>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</si>
  <si>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</si>
  <si>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</si>
  <si>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</si>
  <si>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</si>
  <si>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</si>
  <si>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</si>
  <si>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</si>
  <si>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</si>
  <si>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</si>
  <si>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</si>
  <si>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</si>
  <si>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</si>
  <si>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</si>
  <si>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</si>
  <si>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</si>
  <si>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</si>
  <si>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</si>
  <si>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</si>
  <si>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</si>
  <si>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</si>
  <si>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</si>
  <si>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</si>
  <si>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</si>
  <si>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</si>
  <si>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</si>
  <si>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</si>
  <si>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</si>
  <si>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</si>
  <si>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</si>
  <si>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</si>
  <si>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</si>
  <si>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</si>
  <si>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</si>
  <si>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</si>
  <si>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</si>
  <si>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</si>
  <si>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</si>
  <si>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</si>
  <si>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</si>
  <si>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</si>
  <si>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</si>
  <si>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</si>
  <si>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</si>
  <si>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</si>
  <si>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</si>
  <si>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</si>
  <si>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</si>
  <si>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</si>
  <si>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</si>
  <si>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</si>
  <si>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</si>
  <si>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</si>
  <si>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</si>
  <si>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</si>
  <si>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</si>
  <si>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</si>
  <si>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</si>
  <si>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</si>
  <si>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</si>
  <si>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</si>
  <si>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</si>
  <si>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</si>
  <si>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</si>
  <si>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</si>
  <si>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</si>
  <si>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</si>
  <si>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</si>
  <si>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</si>
  <si>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</si>
  <si>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</si>
  <si>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</si>
  <si>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</si>
  <si>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</si>
  <si>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</si>
  <si>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</si>
  <si>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</si>
  <si>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</si>
  <si>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</si>
  <si>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</si>
  <si>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</si>
  <si>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</si>
  <si>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</si>
  <si>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</si>
  <si>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</si>
  <si>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</si>
  <si>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</si>
  <si>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</si>
  <si>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</si>
  <si>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</si>
  <si>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</si>
  <si>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</si>
  <si>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</si>
  <si>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</si>
  <si>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</si>
  <si>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</si>
  <si>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</si>
  <si>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</si>
  <si>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</si>
  <si>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</si>
  <si>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</si>
  <si>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</si>
  <si>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</si>
  <si>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</si>
  <si>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</si>
  <si>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</si>
  <si>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</si>
  <si>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</si>
  <si>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</si>
  <si>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</si>
  <si>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</si>
  <si>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</si>
  <si>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</si>
  <si>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</si>
  <si>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</si>
  <si>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</si>
  <si>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</si>
  <si>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</si>
  <si>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</si>
  <si>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</si>
  <si>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</si>
  <si>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</si>
  <si>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</si>
  <si>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</si>
  <si>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</si>
  <si>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</si>
  <si>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</si>
  <si>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</si>
  <si>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</si>
  <si>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</si>
  <si>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</si>
  <si>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</si>
  <si>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</si>
  <si>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</si>
  <si>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</si>
  <si>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</si>
  <si>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</si>
  <si>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</si>
  <si>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</si>
  <si>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</si>
  <si>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</si>
  <si>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</si>
  <si>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</si>
  <si>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</si>
  <si>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</si>
  <si>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</si>
  <si>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</si>
  <si>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</si>
  <si>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</si>
  <si>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</si>
  <si>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</si>
  <si>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</si>
  <si>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</si>
  <si>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</si>
  <si>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</si>
  <si>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</si>
  <si>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</si>
  <si>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</si>
  <si>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</si>
  <si>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</si>
  <si>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</si>
  <si>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</si>
  <si>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</si>
  <si>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</si>
  <si>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</si>
  <si>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</si>
  <si>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</si>
  <si>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</si>
  <si>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</si>
  <si>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</si>
  <si>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</si>
  <si>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</si>
  <si>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</si>
  <si>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</si>
  <si>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</si>
  <si>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</si>
  <si>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</si>
  <si>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</si>
  <si>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</si>
  <si>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</si>
  <si>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</si>
  <si>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</si>
  <si>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</si>
  <si>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</si>
  <si>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</si>
  <si>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</si>
  <si>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</si>
  <si>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</si>
  <si>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</si>
  <si>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</si>
  <si>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</si>
  <si>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</si>
  <si>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</si>
  <si>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</si>
  <si>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</si>
  <si>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</si>
  <si>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</si>
  <si>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</si>
  <si>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</si>
  <si>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</si>
  <si>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</si>
  <si>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</si>
  <si>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</si>
  <si>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</si>
  <si>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</si>
  <si>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</si>
  <si>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</si>
  <si>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</si>
  <si>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</si>
  <si>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</si>
  <si>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</si>
  <si>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</si>
  <si>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</si>
  <si>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</si>
  <si>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</si>
  <si>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</si>
  <si>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</si>
  <si>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</si>
  <si>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</si>
  <si>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</si>
  <si>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</si>
  <si>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</si>
  <si>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</si>
  <si>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</si>
  <si>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</si>
  <si>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</si>
  <si>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</si>
  <si>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</si>
  <si>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</si>
  <si>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</si>
  <si>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</si>
  <si>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</si>
  <si>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</si>
  <si>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</si>
  <si>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</si>
  <si>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</si>
  <si>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</si>
  <si>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</si>
  <si>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</si>
  <si>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</si>
  <si>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</si>
  <si>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</si>
  <si>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</si>
  <si>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</si>
  <si>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</si>
  <si>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</si>
  <si>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</si>
  <si>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</si>
  <si>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</si>
  <si>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</si>
  <si>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</si>
  <si>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</si>
  <si>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</si>
  <si>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</si>
  <si>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</si>
  <si>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</si>
  <si>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</si>
  <si>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</si>
  <si>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</si>
  <si>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</si>
  <si>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</si>
  <si>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</si>
  <si>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</si>
  <si>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</si>
  <si>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</si>
  <si>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</si>
  <si>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</si>
  <si>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</si>
  <si>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</si>
  <si>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</si>
  <si>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</si>
  <si>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</si>
  <si>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</si>
  <si>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</si>
  <si>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</si>
  <si>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</si>
  <si>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</si>
  <si>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</si>
  <si>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</si>
  <si>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</si>
  <si>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</si>
  <si>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</si>
  <si>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</si>
  <si>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</si>
  <si>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</si>
  <si>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</si>
  <si>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</si>
  <si>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</si>
  <si>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</si>
  <si>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</si>
  <si>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</si>
  <si>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</si>
  <si>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</si>
  <si>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</si>
  <si>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</si>
  <si>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</si>
  <si>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</si>
  <si>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</si>
  <si>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</si>
  <si>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</si>
  <si>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</si>
  <si>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</si>
  <si>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</si>
  <si>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</si>
  <si>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</si>
  <si>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</si>
  <si>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</si>
  <si>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</si>
  <si>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</si>
  <si>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</si>
  <si>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</si>
  <si>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</si>
  <si>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</si>
  <si>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</si>
  <si>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</si>
  <si>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</si>
  <si>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</si>
  <si>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</si>
  <si>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</si>
  <si>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</si>
  <si>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</si>
  <si>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</si>
  <si>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</si>
  <si>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</si>
  <si>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</si>
  <si>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</si>
  <si>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</si>
  <si>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</si>
  <si>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</si>
  <si>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</si>
  <si>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</si>
  <si>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</si>
  <si>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</si>
  <si>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</si>
  <si>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</si>
  <si>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</si>
  <si>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</si>
  <si>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</si>
  <si>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</si>
  <si>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</si>
  <si>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</si>
  <si>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</si>
  <si>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</si>
  <si>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</si>
  <si>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</si>
  <si>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</si>
  <si>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</si>
  <si>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</si>
  <si>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</si>
  <si>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</si>
  <si>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</si>
  <si>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</si>
  <si>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</si>
  <si>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</si>
  <si>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</si>
  <si>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</si>
  <si>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</si>
  <si>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</si>
  <si>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</si>
  <si>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</si>
  <si>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</si>
  <si>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</si>
  <si>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</si>
  <si>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</si>
  <si>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</si>
  <si>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</si>
  <si>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</si>
  <si>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</si>
  <si>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</si>
  <si>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</si>
  <si>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</si>
  <si>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</si>
  <si>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</si>
  <si>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</si>
  <si>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</si>
  <si>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</si>
  <si>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</si>
  <si>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</si>
  <si>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</si>
  <si>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</si>
  <si>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</si>
  <si>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</si>
  <si>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</si>
  <si>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</si>
  <si>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</si>
  <si>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</si>
  <si>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</si>
  <si>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</si>
  <si>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</si>
  <si>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</si>
  <si>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</si>
  <si>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</si>
  <si>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</si>
  <si>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</si>
  <si>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</si>
  <si>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</si>
  <si>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</si>
  <si>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</si>
  <si>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</si>
  <si>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</si>
  <si>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</si>
  <si>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</si>
  <si>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</si>
  <si>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</si>
  <si>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</si>
  <si>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</si>
  <si>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</si>
  <si>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</si>
  <si>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</si>
  <si>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</si>
  <si>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</si>
  <si>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</si>
  <si>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</si>
  <si>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</si>
  <si>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</si>
  <si>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</si>
  <si>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</si>
  <si>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</si>
  <si>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</si>
  <si>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</si>
  <si>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</si>
  <si>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</si>
  <si>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</si>
  <si>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</si>
  <si>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</si>
  <si>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</si>
  <si>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</si>
  <si>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</si>
  <si>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</si>
  <si>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</si>
  <si>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</si>
  <si>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</si>
  <si>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</si>
  <si>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</si>
  <si>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</si>
  <si>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</si>
  <si>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</si>
  <si>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</si>
  <si>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</si>
  <si>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</si>
  <si>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</si>
  <si>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</si>
  <si>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</si>
  <si>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</si>
  <si>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</si>
  <si>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</si>
  <si>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</si>
  <si>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</si>
  <si>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</si>
  <si>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</si>
  <si>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</si>
  <si>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</si>
  <si>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</si>
  <si>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</si>
  <si>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</si>
  <si>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</si>
  <si>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</si>
  <si>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</si>
  <si>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</si>
  <si>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</si>
  <si>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</si>
  <si>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</si>
  <si>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</si>
  <si>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</si>
  <si>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</si>
  <si>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</si>
  <si>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</si>
  <si>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</si>
  <si>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</si>
  <si>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</si>
  <si>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</si>
  <si>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</si>
  <si>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</si>
  <si>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</si>
  <si>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</si>
  <si>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</si>
  <si>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</si>
  <si>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</si>
  <si>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</si>
  <si>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</si>
  <si>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</si>
  <si>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</si>
  <si>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</si>
  <si>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</si>
  <si>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</si>
  <si>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</si>
  <si>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</si>
  <si>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</si>
  <si>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</si>
  <si>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</si>
  <si>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</si>
  <si>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</si>
  <si>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</si>
  <si>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</si>
  <si>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</si>
  <si>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</si>
  <si>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</si>
  <si>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</si>
  <si>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</si>
  <si>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</si>
  <si>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</si>
  <si>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</si>
  <si>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</si>
  <si>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</si>
  <si>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</si>
  <si>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</si>
  <si>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</si>
  <si>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</si>
  <si>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</si>
  <si>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</si>
  <si>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</si>
  <si>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</si>
  <si>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</si>
  <si>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</si>
  <si>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</si>
  <si>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</si>
  <si>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</si>
  <si>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</si>
  <si>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</si>
  <si>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</si>
  <si>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</si>
  <si>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</si>
  <si>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</si>
  <si>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</si>
  <si>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</si>
  <si>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</si>
  <si>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</si>
  <si>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</si>
  <si>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</si>
  <si>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</si>
  <si>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</si>
  <si>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</si>
  <si>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</si>
  <si>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</si>
  <si>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</si>
  <si>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</si>
  <si>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</si>
  <si>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</si>
  <si>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</si>
  <si>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</si>
  <si>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</si>
  <si>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</si>
  <si>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</si>
  <si>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</si>
  <si>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</si>
  <si>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</si>
  <si>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</si>
  <si>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</si>
  <si>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</si>
  <si>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</si>
  <si>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</si>
  <si>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</si>
  <si>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</si>
  <si>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</si>
  <si>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</si>
  <si>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</si>
  <si>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</si>
  <si>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</si>
  <si>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</si>
  <si>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</si>
  <si>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</si>
  <si>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</si>
  <si>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</si>
  <si>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</si>
  <si>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</si>
  <si>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</si>
  <si>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</si>
  <si>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</si>
  <si>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</si>
  <si>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</si>
  <si>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</si>
  <si>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</si>
  <si>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</si>
  <si>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</si>
  <si>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</si>
  <si>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</si>
  <si>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</si>
  <si>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</si>
  <si>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</si>
  <si>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</si>
  <si>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</si>
  <si>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</si>
  <si>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</si>
  <si>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</si>
  <si>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</si>
  <si>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</si>
  <si>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</si>
  <si>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</si>
  <si>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</si>
  <si>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</si>
  <si>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</si>
  <si>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</si>
  <si>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</si>
  <si>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</si>
  <si>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</si>
  <si>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</si>
  <si>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</si>
  <si>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</si>
  <si>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</si>
  <si>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</si>
  <si>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</si>
  <si>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</si>
  <si>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</si>
  <si>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</si>
  <si>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</si>
  <si>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</si>
  <si>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</si>
  <si>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</si>
  <si>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</si>
  <si>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</si>
  <si>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</si>
  <si>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</si>
  <si>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</si>
  <si>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</si>
  <si>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</si>
  <si>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</si>
  <si>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</si>
  <si>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</si>
  <si>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</si>
  <si>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</si>
  <si>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</si>
  <si>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</si>
  <si>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</si>
  <si>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</si>
  <si>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</si>
  <si>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</si>
  <si>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</si>
  <si>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</si>
  <si>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</si>
  <si>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</si>
  <si>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</si>
  <si>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</si>
  <si>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</si>
  <si>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</si>
  <si>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</si>
  <si>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</si>
  <si>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</si>
  <si>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</si>
  <si>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</si>
  <si>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</si>
  <si>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</si>
  <si>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</si>
  <si>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</si>
  <si>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</si>
  <si>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</si>
  <si>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</si>
  <si>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</si>
  <si>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</si>
  <si>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</si>
  <si>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</si>
  <si>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</si>
  <si>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</si>
  <si>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</si>
  <si>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</si>
  <si>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</si>
  <si>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</si>
  <si>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</si>
  <si>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</si>
  <si>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</si>
  <si>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</si>
  <si>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</si>
  <si>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</si>
  <si>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</si>
  <si>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</si>
  <si>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</si>
  <si>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</si>
  <si>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</si>
  <si>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</si>
  <si>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</si>
  <si>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</si>
  <si>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</si>
  <si>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</si>
  <si>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</si>
  <si>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</si>
  <si>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</si>
  <si>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</si>
  <si>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</si>
  <si>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</si>
  <si>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</si>
  <si>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</si>
  <si>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</si>
  <si>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</si>
  <si>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</si>
  <si>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</si>
  <si>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</si>
  <si>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</si>
  <si>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</si>
  <si>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</si>
  <si>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</si>
  <si>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</si>
  <si>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</si>
  <si>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</si>
  <si>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</si>
  <si>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</si>
  <si>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</si>
  <si>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</si>
  <si>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</si>
  <si>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</si>
  <si>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</si>
  <si>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</si>
  <si>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</si>
  <si>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</si>
  <si>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</si>
  <si>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</si>
  <si>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</si>
  <si>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</si>
  <si>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</si>
  <si>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</si>
  <si>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</si>
  <si>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</si>
  <si>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</si>
  <si>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</si>
  <si>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</si>
  <si>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</si>
  <si>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</si>
  <si>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</si>
  <si>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</si>
  <si>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</si>
  <si>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</si>
  <si>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</si>
  <si>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</si>
  <si>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</si>
  <si>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</si>
  <si>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</si>
  <si>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</si>
  <si>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</si>
  <si>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</si>
  <si>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</si>
  <si>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</si>
  <si>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</si>
  <si>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</si>
  <si>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</si>
  <si>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</si>
  <si>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</si>
  <si>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</si>
  <si>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</si>
  <si>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</si>
  <si>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</si>
  <si>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</si>
  <si>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</si>
  <si>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</si>
  <si>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</si>
  <si>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</si>
  <si>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</si>
  <si>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</si>
  <si>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</si>
  <si>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</si>
  <si>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</si>
  <si>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</si>
  <si>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</si>
  <si>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</si>
  <si>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</si>
  <si>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</si>
  <si>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</si>
  <si>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</si>
  <si>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</si>
  <si>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</si>
  <si>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</si>
  <si>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</si>
  <si>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</si>
  <si>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</si>
  <si>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</si>
  <si>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</si>
  <si>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</si>
  <si>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</si>
  <si>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</si>
  <si>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</si>
  <si>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</si>
  <si>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</si>
  <si>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</si>
  <si>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</si>
  <si>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</si>
  <si>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</si>
  <si>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</si>
  <si>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</si>
  <si>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</si>
  <si>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</si>
  <si>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</si>
  <si>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</si>
  <si>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</si>
  <si>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</si>
  <si>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</si>
  <si>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</si>
  <si>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</si>
  <si>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</si>
  <si>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</si>
  <si>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</si>
  <si>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</si>
  <si>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</si>
  <si>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</si>
  <si>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</si>
  <si>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</si>
  <si>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</si>
  <si>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</si>
  <si>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</si>
  <si>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</si>
  <si>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</si>
  <si>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</si>
  <si>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</si>
  <si>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</si>
  <si>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</si>
  <si>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</si>
  <si>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</si>
  <si>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</si>
  <si>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</si>
  <si>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</si>
  <si>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</si>
  <si>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</si>
  <si>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</si>
  <si>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</si>
  <si>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</si>
  <si>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</si>
  <si>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</si>
  <si>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</si>
  <si>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</si>
  <si>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</si>
  <si>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</si>
  <si>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</si>
  <si>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</si>
  <si>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</si>
  <si>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</si>
  <si>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</si>
  <si>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</si>
  <si>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</si>
  <si>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</si>
  <si>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</si>
  <si>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</si>
  <si>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</si>
  <si>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</si>
  <si>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</si>
  <si>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</si>
  <si>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</si>
  <si>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</si>
  <si>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</si>
  <si>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</si>
  <si>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</si>
  <si>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</si>
  <si>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</si>
  <si>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</si>
  <si>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</si>
  <si>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</si>
  <si>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</si>
  <si>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</si>
  <si>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</si>
  <si>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</si>
  <si>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</si>
  <si>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</si>
  <si>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</si>
  <si>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</si>
  <si>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</si>
  <si>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</si>
  <si>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</si>
  <si>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</si>
  <si>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</si>
  <si>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</si>
  <si>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</si>
  <si>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</si>
  <si>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</si>
  <si>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</si>
  <si>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</si>
  <si>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</si>
  <si>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</si>
  <si>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</si>
  <si>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</si>
  <si>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</si>
  <si>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</si>
  <si>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</si>
  <si>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</si>
  <si>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</si>
  <si>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</si>
  <si>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</si>
  <si>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</si>
  <si>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</si>
  <si>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</si>
  <si>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</si>
  <si>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</si>
  <si>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</si>
  <si>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</si>
  <si>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</si>
  <si>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</si>
  <si>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</si>
  <si>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</si>
  <si>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</si>
  <si>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</si>
  <si>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</si>
  <si>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</si>
  <si>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</si>
  <si>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</si>
  <si>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</si>
  <si>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</si>
  <si>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</si>
  <si>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</si>
  <si>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</si>
  <si>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</si>
  <si>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</si>
  <si>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</si>
  <si>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</si>
  <si>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</si>
  <si>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</si>
  <si>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</si>
  <si>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</si>
  <si>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</si>
  <si>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</si>
  <si>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</si>
  <si>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</si>
  <si>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</si>
  <si>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</si>
  <si>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</si>
  <si>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</si>
  <si>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</si>
  <si>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</si>
  <si>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</si>
  <si>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</si>
  <si>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</si>
  <si>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</si>
  <si>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</si>
  <si>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</si>
  <si>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</si>
  <si>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</si>
  <si>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</si>
  <si>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</si>
  <si>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</si>
  <si>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</si>
  <si>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</si>
  <si>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</si>
  <si>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</si>
  <si>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</si>
  <si>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</si>
  <si>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</si>
  <si>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</si>
  <si>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</si>
  <si>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</si>
  <si>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</si>
  <si>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</si>
  <si>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</si>
  <si>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</si>
  <si>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</si>
  <si>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</si>
  <si>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</si>
  <si>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</si>
  <si>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</si>
  <si>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</si>
  <si>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</si>
  <si>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</si>
  <si>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</si>
  <si>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</si>
  <si>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</si>
  <si>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</si>
  <si>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</si>
  <si>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</si>
  <si>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</si>
  <si>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</si>
  <si>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</si>
  <si>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</si>
  <si>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</si>
  <si>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</si>
  <si>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</si>
  <si>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</si>
  <si>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</si>
  <si>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</si>
  <si>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</si>
  <si>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</si>
  <si>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</si>
  <si>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</si>
  <si>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</si>
  <si>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</si>
  <si>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</si>
  <si>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</si>
  <si>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</si>
  <si>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</si>
  <si>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</si>
  <si>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</si>
  <si>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</si>
  <si>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</si>
  <si>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</si>
  <si>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</si>
  <si>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</si>
  <si>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</si>
  <si>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</si>
  <si>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</si>
  <si>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</si>
  <si>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</si>
  <si>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</si>
  <si>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</si>
  <si>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</si>
  <si>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</si>
  <si>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</si>
  <si>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</si>
  <si>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</si>
  <si>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</si>
  <si>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</si>
  <si>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</si>
  <si>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</si>
  <si>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</si>
  <si>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</si>
  <si>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</si>
  <si>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</si>
  <si>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</si>
  <si>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</si>
  <si>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</si>
  <si>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</si>
  <si>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</si>
  <si>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</si>
  <si>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</si>
  <si>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</si>
  <si>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</si>
  <si>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</si>
  <si>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</si>
  <si>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</si>
  <si>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</si>
  <si>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</si>
  <si>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</si>
  <si>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</si>
  <si>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</si>
  <si>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</si>
  <si>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</si>
  <si>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</si>
  <si>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</si>
  <si>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</si>
  <si>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</si>
  <si>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</si>
  <si>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</si>
  <si>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</si>
  <si>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</si>
  <si>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</si>
  <si>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</si>
  <si>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</si>
  <si>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</si>
  <si>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</si>
  <si>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</si>
  <si>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</si>
  <si>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</si>
  <si>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</si>
  <si>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</si>
  <si>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</si>
  <si>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</si>
  <si>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</si>
  <si>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</si>
  <si>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</si>
  <si>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</si>
  <si>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</si>
  <si>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</si>
  <si>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</si>
  <si>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</si>
  <si>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</si>
  <si>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</si>
  <si>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</si>
  <si>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</si>
  <si>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</si>
  <si>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</si>
  <si>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</si>
  <si>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</si>
  <si>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</si>
  <si>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</si>
  <si>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</si>
  <si>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</si>
  <si>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</si>
  <si>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</si>
  <si>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</si>
  <si>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</si>
  <si>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</si>
  <si>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</si>
  <si>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</si>
  <si>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</si>
  <si>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</si>
  <si>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</si>
  <si>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</si>
  <si>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</si>
  <si>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</si>
  <si>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</si>
  <si>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</si>
  <si>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</si>
  <si>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</si>
  <si>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</si>
  <si>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</si>
  <si>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</si>
  <si>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</si>
  <si>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</si>
  <si>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</si>
  <si>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</si>
  <si>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</si>
  <si>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</si>
  <si>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</si>
  <si>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</si>
  <si>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</si>
  <si>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</si>
  <si>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</si>
  <si>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</si>
  <si>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</si>
  <si>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</si>
  <si>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</si>
  <si>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</si>
  <si>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</si>
  <si>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</si>
  <si>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</si>
  <si>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</si>
  <si>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</si>
  <si>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</si>
  <si>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</si>
  <si>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</si>
  <si>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</si>
  <si>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</si>
  <si>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</si>
  <si>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</si>
  <si>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</si>
  <si>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</si>
  <si>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</si>
  <si>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</si>
  <si>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</si>
  <si>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</si>
  <si>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</si>
  <si>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</si>
  <si>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</si>
  <si>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</si>
  <si>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</si>
  <si>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</si>
  <si>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</si>
  <si>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</si>
  <si>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</si>
  <si>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</si>
  <si>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</si>
  <si>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</si>
  <si>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</si>
  <si>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</si>
  <si>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</si>
  <si>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</si>
  <si>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</si>
  <si>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</si>
  <si>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</si>
  <si>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</si>
  <si>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</si>
  <si>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</si>
  <si>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</si>
  <si>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</si>
  <si>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</si>
  <si>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</si>
  <si>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</si>
  <si>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</si>
  <si>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</si>
  <si>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</si>
  <si>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</si>
  <si>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</si>
  <si>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</si>
  <si>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</si>
  <si>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</si>
  <si>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</si>
  <si>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</si>
  <si>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</si>
  <si>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</si>
  <si>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</si>
  <si>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</si>
  <si>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</si>
  <si>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</si>
  <si>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</si>
  <si>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</si>
  <si>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</si>
  <si>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</si>
  <si>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</si>
  <si>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</si>
  <si>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</si>
  <si>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</si>
  <si>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</si>
  <si>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</si>
  <si>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</si>
  <si>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</si>
  <si>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</si>
  <si>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</si>
  <si>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</si>
  <si>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</si>
  <si>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</si>
  <si>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</si>
  <si>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</si>
  <si>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</si>
  <si>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</si>
  <si>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</si>
  <si>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</si>
  <si>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</si>
  <si>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</si>
  <si>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</si>
  <si>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</si>
  <si>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</si>
  <si>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</si>
  <si>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</si>
  <si>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</si>
  <si>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</si>
  <si>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</si>
  <si>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</si>
  <si>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</si>
  <si>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</si>
  <si>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</si>
  <si>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</si>
  <si>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</si>
  <si>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</si>
  <si>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</si>
  <si>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</si>
  <si>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</si>
  <si>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</si>
  <si>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</si>
  <si>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</si>
  <si>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</si>
  <si>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</si>
  <si>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</si>
  <si>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</si>
  <si>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</si>
  <si>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</si>
  <si>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</si>
  <si>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</si>
  <si>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</si>
  <si>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</si>
  <si>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</si>
  <si>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</si>
  <si>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</si>
  <si>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</si>
  <si>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</si>
  <si>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</si>
  <si>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</si>
  <si>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</si>
  <si>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</si>
  <si>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</si>
  <si>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</si>
  <si>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</si>
  <si>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</si>
  <si>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</si>
  <si>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</si>
  <si>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</si>
  <si>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</si>
  <si>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</si>
  <si>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</si>
  <si>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</si>
  <si>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</si>
  <si>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</si>
  <si>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</si>
  <si>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</si>
  <si>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</si>
  <si>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</si>
  <si>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</si>
  <si>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</si>
  <si>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</si>
  <si>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</si>
  <si>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</si>
  <si>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</si>
  <si>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</si>
  <si>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</si>
  <si>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</si>
  <si>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</si>
  <si>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</si>
  <si>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</si>
  <si>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</si>
  <si>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</si>
  <si>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</si>
  <si>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</si>
  <si>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</si>
  <si>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</si>
  <si>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</si>
  <si>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</si>
  <si>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</si>
  <si>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</si>
  <si>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</si>
  <si>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</si>
  <si>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</si>
  <si>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</si>
  <si>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</si>
  <si>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</si>
  <si>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</si>
  <si>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</si>
  <si>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</si>
  <si>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</si>
  <si>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</si>
  <si>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</si>
  <si>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</si>
  <si>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</si>
  <si>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</si>
  <si>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</si>
  <si>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</si>
  <si>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</si>
  <si>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</si>
  <si>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</si>
  <si>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</si>
  <si>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</si>
  <si>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</si>
  <si>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</si>
  <si>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</si>
  <si>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</si>
  <si>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</si>
  <si>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</si>
  <si>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</si>
  <si>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</si>
  <si>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</si>
  <si>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</si>
  <si>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</si>
  <si>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</si>
  <si>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</si>
  <si>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</si>
  <si>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</si>
  <si>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</si>
  <si>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</si>
  <si>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</si>
  <si>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</si>
  <si>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</si>
  <si>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</si>
  <si>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</si>
  <si>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</si>
  <si>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</si>
  <si>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</si>
  <si>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</si>
  <si>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</si>
  <si>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</si>
  <si>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</si>
  <si>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</si>
  <si>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</si>
  <si>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</si>
  <si>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</si>
  <si>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</si>
  <si>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</si>
  <si>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</si>
  <si>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</si>
  <si>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</si>
  <si>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</si>
  <si>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</si>
  <si>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</si>
  <si>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</si>
  <si>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</si>
  <si>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</si>
  <si>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</si>
  <si>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</si>
  <si>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</si>
  <si>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</si>
  <si>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</si>
  <si>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</si>
  <si>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</si>
  <si>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</si>
  <si>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</si>
  <si>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</si>
  <si>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</si>
  <si>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</si>
  <si>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</si>
  <si>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</si>
  <si>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</si>
  <si>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</si>
  <si>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</si>
  <si>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</si>
  <si>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</si>
  <si>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</si>
  <si>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</si>
  <si>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</si>
  <si>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</si>
  <si>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</si>
  <si>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</si>
  <si>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</si>
  <si>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</si>
  <si>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</si>
  <si>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</si>
  <si>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</si>
  <si>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</si>
  <si>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</si>
  <si>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</si>
  <si>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</si>
  <si>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</si>
  <si>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</si>
  <si>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</si>
  <si>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</si>
  <si>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</si>
  <si>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</si>
  <si>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</si>
  <si>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</si>
  <si>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</si>
  <si>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</si>
  <si>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</si>
  <si>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</si>
  <si>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</si>
  <si>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</si>
  <si>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</si>
  <si>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</si>
  <si>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</si>
  <si>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</si>
  <si>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</si>
  <si>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</si>
  <si>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</si>
  <si>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</si>
  <si>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</si>
  <si>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</si>
  <si>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</si>
  <si>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</si>
  <si>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</si>
  <si>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</si>
  <si>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</si>
  <si>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</si>
  <si>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</si>
  <si>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</si>
  <si>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</si>
  <si>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</si>
  <si>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</si>
  <si>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</si>
  <si>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</si>
  <si>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</si>
  <si>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</si>
  <si>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</si>
  <si>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</si>
  <si>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</si>
  <si>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</si>
  <si>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</si>
  <si>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</si>
  <si>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</si>
  <si>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</si>
  <si>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</si>
  <si>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</si>
  <si>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</si>
  <si>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</si>
  <si>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</si>
  <si>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</si>
  <si>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</si>
  <si>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</si>
  <si>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</si>
  <si>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</si>
  <si>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</si>
  <si>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</si>
  <si>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</si>
  <si>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</si>
  <si>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</si>
  <si>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</si>
  <si>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</si>
  <si>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</si>
  <si>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</si>
  <si>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</si>
  <si>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</si>
  <si>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</si>
  <si>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</si>
  <si>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</si>
  <si>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</si>
  <si>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</si>
  <si>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</si>
  <si>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</si>
  <si>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</si>
  <si>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</si>
  <si>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</si>
  <si>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</si>
  <si>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</si>
  <si>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</si>
  <si>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</si>
  <si>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</si>
  <si>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</si>
  <si>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</si>
  <si>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</si>
  <si>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</si>
  <si>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</si>
  <si>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</si>
  <si>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</si>
  <si>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</si>
  <si>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</si>
  <si>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</si>
  <si>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</si>
  <si>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</si>
  <si>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</si>
  <si>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</si>
  <si>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</si>
  <si>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</si>
  <si>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</si>
  <si>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</si>
  <si>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</si>
  <si>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</si>
  <si>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</si>
  <si>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</si>
  <si>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</si>
  <si>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</si>
  <si>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</si>
  <si>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</si>
  <si>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</si>
  <si>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</si>
  <si>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</si>
  <si>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</si>
  <si>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</si>
  <si>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</si>
  <si>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</si>
  <si>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</si>
  <si>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</si>
  <si>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</si>
  <si>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</si>
  <si>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</si>
  <si>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</si>
  <si>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</si>
  <si>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</si>
  <si>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</si>
  <si>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</si>
  <si>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</si>
  <si>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</si>
  <si>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</si>
  <si>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</si>
  <si>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</si>
  <si>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</si>
  <si>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</si>
  <si>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</si>
  <si>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</si>
  <si>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</si>
  <si>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</si>
  <si>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</si>
  <si>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</si>
  <si>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</si>
  <si>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</si>
  <si>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</si>
  <si>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</si>
  <si>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</si>
  <si>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</si>
  <si>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</si>
  <si>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</si>
  <si>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</si>
  <si>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</si>
  <si>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</si>
  <si>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</si>
  <si>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</si>
  <si>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</si>
  <si>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</si>
  <si>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</si>
  <si>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</si>
  <si>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</si>
  <si>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</si>
  <si>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</si>
  <si>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</si>
  <si>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</si>
  <si>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</si>
  <si>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</si>
  <si>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</si>
  <si>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</si>
  <si>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</si>
  <si>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</si>
  <si>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</si>
  <si>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</si>
  <si>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</si>
  <si>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</si>
  <si>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</si>
  <si>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</si>
  <si>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</si>
  <si>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</si>
  <si>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</si>
  <si>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</si>
  <si>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</si>
  <si>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</si>
  <si>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</si>
  <si>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</si>
  <si>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</si>
  <si>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</si>
  <si>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</si>
  <si>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</si>
  <si>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</si>
  <si>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</si>
  <si>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</si>
  <si>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</si>
  <si>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</si>
  <si>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</si>
  <si>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</si>
  <si>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</si>
  <si>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</si>
  <si>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</si>
  <si>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</si>
  <si>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</si>
  <si>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</si>
  <si>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</si>
  <si>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</si>
  <si>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</si>
  <si>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</si>
  <si>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</si>
  <si>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</si>
  <si>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</si>
  <si>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</si>
  <si>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</si>
  <si>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</si>
  <si>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</si>
  <si>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</si>
  <si>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</si>
  <si>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</si>
  <si>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</si>
  <si>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</si>
  <si>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</si>
  <si>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</si>
  <si>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</si>
  <si>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</si>
  <si>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</si>
  <si>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</si>
  <si>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</si>
  <si>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</si>
  <si>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</si>
  <si>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</si>
  <si>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</si>
  <si>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</si>
  <si>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</si>
  <si>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</si>
  <si>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</si>
  <si>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</si>
  <si>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</si>
  <si>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</si>
  <si>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</si>
  <si>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</si>
  <si>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</si>
  <si>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</si>
  <si>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</si>
  <si>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</si>
  <si>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</si>
  <si>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</si>
  <si>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</si>
  <si>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</si>
  <si>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</si>
  <si>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</si>
  <si>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</si>
  <si>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</si>
  <si>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</si>
  <si>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</si>
  <si>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</si>
  <si>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</si>
  <si>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</si>
  <si>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</si>
  <si>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</si>
  <si>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</si>
  <si>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</si>
  <si>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</si>
  <si>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</si>
  <si>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</si>
  <si>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</si>
  <si>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</si>
  <si>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</si>
  <si>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</si>
  <si>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</si>
  <si>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</si>
  <si>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</si>
  <si>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</si>
  <si>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</si>
  <si>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</si>
  <si>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</si>
  <si>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</si>
  <si>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</si>
  <si>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</si>
  <si>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</si>
  <si>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</si>
  <si>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</si>
  <si>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</si>
  <si>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</si>
  <si>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</si>
  <si>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</si>
  <si>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</si>
  <si>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</si>
  <si>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</si>
  <si>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</si>
  <si>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</si>
  <si>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</si>
  <si>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</si>
  <si>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</si>
  <si>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</si>
  <si>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</si>
  <si>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</si>
  <si>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</si>
  <si>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</si>
  <si>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</si>
  <si>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</si>
  <si>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</si>
  <si>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</si>
  <si>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</si>
  <si>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</si>
  <si>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</si>
  <si>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</si>
  <si>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</si>
  <si>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</si>
  <si>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</si>
  <si>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</si>
  <si>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</si>
  <si>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</si>
  <si>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</si>
  <si>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</si>
  <si>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</si>
  <si>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</si>
  <si>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</si>
  <si>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</si>
  <si>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</si>
  <si>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</si>
  <si>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</si>
  <si>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</si>
  <si>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</si>
  <si>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</si>
  <si>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</si>
  <si>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</si>
  <si>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</si>
  <si>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</si>
  <si>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</si>
  <si>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</si>
  <si>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</si>
  <si>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</si>
  <si>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</si>
  <si>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</si>
  <si>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</si>
  <si>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</si>
  <si>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</si>
  <si>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</si>
  <si>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</si>
  <si>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</si>
  <si>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</si>
  <si>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</si>
  <si>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</si>
  <si>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</si>
  <si>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</si>
  <si>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</si>
  <si>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</si>
  <si>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</si>
  <si>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</si>
  <si>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</si>
  <si>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</si>
  <si>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</si>
  <si>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</si>
  <si>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</si>
  <si>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</si>
  <si>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</si>
  <si>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</si>
  <si>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</si>
  <si>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</si>
  <si>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</si>
  <si>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</si>
  <si>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</si>
  <si>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</si>
  <si>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</si>
  <si>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</si>
  <si>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</si>
  <si>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</si>
  <si>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</si>
  <si>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</si>
  <si>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</si>
  <si>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</si>
  <si>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</si>
  <si>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</si>
  <si>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</si>
  <si>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</si>
  <si>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</si>
  <si>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</si>
  <si>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</si>
  <si>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</si>
  <si>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</si>
  <si>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</si>
  <si>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</si>
  <si>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</si>
  <si>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</si>
  <si>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</si>
  <si>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</si>
  <si>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</si>
  <si>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</si>
  <si>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</si>
  <si>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</si>
  <si>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</si>
  <si>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</si>
  <si>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</si>
  <si>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</si>
  <si>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</si>
  <si>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</si>
  <si>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</si>
  <si>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</si>
  <si>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</si>
  <si>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</si>
  <si>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</si>
  <si>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</si>
  <si>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</si>
  <si>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</si>
  <si>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</si>
  <si>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</si>
  <si>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</si>
  <si>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</si>
  <si>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</si>
  <si>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</si>
  <si>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</si>
  <si>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</si>
  <si>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</si>
  <si>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</si>
  <si>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</si>
  <si>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</si>
  <si>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</si>
  <si>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</si>
  <si>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</si>
  <si>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</si>
  <si>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</si>
  <si>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</si>
  <si>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</si>
  <si>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</si>
  <si>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</si>
  <si>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</si>
  <si>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</si>
  <si>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</si>
  <si>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</si>
  <si>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</si>
  <si>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</si>
  <si>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</si>
  <si>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</si>
  <si>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</si>
  <si>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</si>
  <si>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</si>
  <si>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</si>
  <si>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</si>
  <si>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</si>
  <si>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</si>
  <si>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</si>
  <si>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</si>
  <si>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</si>
  <si>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</si>
  <si>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</si>
  <si>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</si>
  <si>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</si>
  <si>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</si>
  <si>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</si>
  <si>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</si>
  <si>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</si>
  <si>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</si>
  <si>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</si>
  <si>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</si>
  <si>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</si>
  <si>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</si>
  <si>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</si>
  <si>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</si>
  <si>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</si>
  <si>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</si>
  <si>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</si>
  <si>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</si>
  <si>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</si>
  <si>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</si>
  <si>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</si>
  <si>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</si>
  <si>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</si>
  <si>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</si>
  <si>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</si>
  <si>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</si>
  <si>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</si>
  <si>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</si>
  <si>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</si>
  <si>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</si>
  <si>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</si>
  <si>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</si>
  <si>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</si>
  <si>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</si>
  <si>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</si>
  <si>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</si>
  <si>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</si>
  <si>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</si>
  <si>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</si>
  <si>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</si>
  <si>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</si>
  <si>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</si>
  <si>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</si>
  <si>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</si>
  <si>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</si>
  <si>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</si>
  <si>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</si>
  <si>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</si>
  <si>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</si>
  <si>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</si>
  <si>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</si>
  <si>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</si>
  <si>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</si>
  <si>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</si>
  <si>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</si>
  <si>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</si>
  <si>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</si>
  <si>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</si>
  <si>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</si>
  <si>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</si>
  <si>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</si>
  <si>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</si>
  <si>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</si>
  <si>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</si>
  <si>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</si>
  <si>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</si>
  <si>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</si>
  <si>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</si>
  <si>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</si>
  <si>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</si>
  <si>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</si>
  <si>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</si>
  <si>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</si>
  <si>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</si>
  <si>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</si>
  <si>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</si>
  <si>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</si>
  <si>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</si>
  <si>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</si>
  <si>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</si>
  <si>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</si>
  <si>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</si>
  <si>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</si>
  <si>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</si>
  <si>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</si>
  <si>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</si>
  <si>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</si>
  <si>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</si>
  <si>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</si>
  <si>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</si>
  <si>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</si>
  <si>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</si>
  <si>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</si>
  <si>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</si>
  <si>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</si>
  <si>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</si>
  <si>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</si>
  <si>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</si>
  <si>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</si>
  <si>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</si>
  <si>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</si>
  <si>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</si>
  <si>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</si>
  <si>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</si>
  <si>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</si>
  <si>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</si>
  <si>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</si>
  <si>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</si>
  <si>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</si>
  <si>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</si>
  <si>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</si>
  <si>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</si>
  <si>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</si>
  <si>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</si>
  <si>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</si>
  <si>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</si>
  <si>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</si>
  <si>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</si>
  <si>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</si>
  <si>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</si>
  <si>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</si>
  <si>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</si>
  <si>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</si>
  <si>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</si>
  <si>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</si>
  <si>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</si>
  <si>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</si>
  <si>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</si>
  <si>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</si>
  <si>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</si>
  <si>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</si>
  <si>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</si>
  <si>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</si>
  <si>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</si>
  <si>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</si>
  <si>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</si>
  <si>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</si>
  <si>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</si>
  <si>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</si>
  <si>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</si>
  <si>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</si>
  <si>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</si>
  <si>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</si>
  <si>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</si>
  <si>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</si>
  <si>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</si>
  <si>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</si>
  <si>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</si>
  <si>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</si>
  <si>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</si>
  <si>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</si>
  <si>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</si>
  <si>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</si>
  <si>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</si>
  <si>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</si>
  <si>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</si>
  <si>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</si>
  <si>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</si>
  <si>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</si>
  <si>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</si>
  <si>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</si>
  <si>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</si>
  <si>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</si>
  <si>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</si>
  <si>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</si>
  <si>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</si>
  <si>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</si>
  <si>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</si>
  <si>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</si>
  <si>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</si>
  <si>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</si>
  <si>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</si>
  <si>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</si>
  <si>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</si>
  <si>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</si>
  <si>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</si>
  <si>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</si>
  <si>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</si>
  <si>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</si>
  <si>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</si>
  <si>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</si>
  <si>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</si>
  <si>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</si>
  <si>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</si>
  <si>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</si>
  <si>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</si>
  <si>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</si>
  <si>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</si>
  <si>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</si>
  <si>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</si>
  <si>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</si>
  <si>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</si>
  <si>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</si>
  <si>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</si>
  <si>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</si>
  <si>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</si>
  <si>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</si>
  <si>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</si>
  <si>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</si>
  <si>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</si>
  <si>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</si>
  <si>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</si>
  <si>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</si>
  <si>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</si>
  <si>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</si>
  <si>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</si>
  <si>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</si>
  <si>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</si>
  <si>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</si>
  <si>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</si>
  <si>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</si>
  <si>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</si>
  <si>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</si>
  <si>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</si>
  <si>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</si>
  <si>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</si>
  <si>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</si>
  <si>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</si>
  <si>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</si>
  <si>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</si>
  <si>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</si>
  <si>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</si>
  <si>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</si>
  <si>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</si>
  <si>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</si>
  <si>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</si>
  <si>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</si>
  <si>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</si>
  <si>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</si>
  <si>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</si>
  <si>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</si>
  <si>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</si>
  <si>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</si>
  <si>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</si>
  <si>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</si>
  <si>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</si>
  <si>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</si>
  <si>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</si>
  <si>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</si>
  <si>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</si>
  <si>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</si>
  <si>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</si>
  <si>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</si>
  <si>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</si>
  <si>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</si>
  <si>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</si>
  <si>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</si>
  <si>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</si>
  <si>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</si>
  <si>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</si>
  <si>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</si>
  <si>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</si>
  <si>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</si>
  <si>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</si>
  <si>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</si>
  <si>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</si>
  <si>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</si>
  <si>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</si>
  <si>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</si>
  <si>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</si>
  <si>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</si>
  <si>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</si>
  <si>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</si>
  <si>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</si>
  <si>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</si>
  <si>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</si>
  <si>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</si>
  <si>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</si>
  <si>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</si>
  <si>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</si>
  <si>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</si>
  <si>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</si>
  <si>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</si>
  <si>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</si>
  <si>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</si>
  <si>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</si>
  <si>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</si>
  <si>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</si>
  <si>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</si>
  <si>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</si>
  <si>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</si>
  <si>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</si>
  <si>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</si>
  <si>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</si>
  <si>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</si>
  <si>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</si>
  <si>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</si>
  <si>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</si>
  <si>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</si>
  <si>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</si>
  <si>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</si>
  <si>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</si>
  <si>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</si>
  <si>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</si>
  <si>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</si>
  <si>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</si>
  <si>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</si>
  <si>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</si>
  <si>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</si>
  <si>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</si>
  <si>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</si>
  <si>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</si>
  <si>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</si>
  <si>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</si>
  <si>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</si>
  <si>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</si>
  <si>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</si>
  <si>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</si>
  <si>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</si>
  <si>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</si>
  <si>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</si>
  <si>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</si>
  <si>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</si>
  <si>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</si>
  <si>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</si>
  <si>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</si>
  <si>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</si>
  <si>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</si>
  <si>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</si>
  <si>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</si>
  <si>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</si>
  <si>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</si>
  <si>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</si>
  <si>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</si>
  <si>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</si>
  <si>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</si>
  <si>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</si>
  <si>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</si>
  <si>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</si>
  <si>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</si>
  <si>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</si>
  <si>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</si>
  <si>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</si>
  <si>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</si>
  <si>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</si>
  <si>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</si>
  <si>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</si>
  <si>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</si>
  <si>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</si>
  <si>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</si>
  <si>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</si>
  <si>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</si>
  <si>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</si>
  <si>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</si>
  <si>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</si>
  <si>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</si>
  <si>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</si>
  <si>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</si>
  <si>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</si>
  <si>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</si>
  <si>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</si>
  <si>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</si>
  <si>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</si>
  <si>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</si>
  <si>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</si>
  <si>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</si>
  <si>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</si>
  <si>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</si>
  <si>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</si>
  <si>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</si>
  <si>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</si>
  <si>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</si>
  <si>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</si>
  <si>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</si>
  <si>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</si>
  <si>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</si>
  <si>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</si>
  <si>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</si>
  <si>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</si>
  <si>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</si>
  <si>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</si>
  <si>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</si>
  <si>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</si>
  <si>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</si>
  <si>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</si>
  <si>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</si>
  <si>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</si>
  <si>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</si>
  <si>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</si>
  <si>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</si>
  <si>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</si>
  <si>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</si>
  <si>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</si>
  <si>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</si>
  <si>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</si>
  <si>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</si>
  <si>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</si>
  <si>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</si>
  <si>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</si>
  <si>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</si>
  <si>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</si>
  <si>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</si>
  <si>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</si>
  <si>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</si>
  <si>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</si>
  <si>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</si>
  <si>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</si>
  <si>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</si>
  <si>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</si>
  <si>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</si>
  <si>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</si>
  <si>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</si>
  <si>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</si>
  <si>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</si>
  <si>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</si>
  <si>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</si>
  <si>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</si>
  <si>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</si>
  <si>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</si>
  <si>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</si>
  <si>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</si>
  <si>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</si>
  <si>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</si>
  <si>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</si>
  <si>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</si>
  <si>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</si>
  <si>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</si>
  <si>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</si>
  <si>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</si>
  <si>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</si>
  <si>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</si>
  <si>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</si>
  <si>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</si>
  <si>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</si>
  <si>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</si>
  <si>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</si>
  <si>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</si>
  <si>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</si>
  <si>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</si>
  <si>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</si>
  <si>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</si>
  <si>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</si>
  <si>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</si>
  <si>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</si>
  <si>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</si>
  <si>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</si>
  <si>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</si>
  <si>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</si>
  <si>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</si>
  <si>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</si>
  <si>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</si>
  <si>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</si>
  <si>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</si>
  <si>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</si>
  <si>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</si>
  <si>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</si>
  <si>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</si>
  <si>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</si>
  <si>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</si>
  <si>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</si>
  <si>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</si>
  <si>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</si>
  <si>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</si>
  <si>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</si>
  <si>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</si>
  <si>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</si>
  <si>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</si>
  <si>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</si>
  <si>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</si>
  <si>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</si>
  <si>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</si>
  <si>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</si>
  <si>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</si>
  <si>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</si>
  <si>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</si>
  <si>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</si>
  <si>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</si>
  <si>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</si>
  <si>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</si>
  <si>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</si>
  <si>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</si>
  <si>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</si>
  <si>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</si>
  <si>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</si>
  <si>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</si>
  <si>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</si>
  <si>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</si>
  <si>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</si>
  <si>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</si>
  <si>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</si>
  <si>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</si>
  <si>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</si>
  <si>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</si>
  <si>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</si>
  <si>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</si>
  <si>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</si>
  <si>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</si>
  <si>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</si>
  <si>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</si>
  <si>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</si>
  <si>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</si>
  <si>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</si>
  <si>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</si>
  <si>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</si>
  <si>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</si>
  <si>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</si>
  <si>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</si>
  <si>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</si>
  <si>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</si>
  <si>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</si>
  <si>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</si>
  <si>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</si>
  <si>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</si>
  <si>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</si>
  <si>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</si>
  <si>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</si>
  <si>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</si>
  <si>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</si>
  <si>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</si>
  <si>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</si>
  <si>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</si>
  <si>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</si>
  <si>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</si>
  <si>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</si>
  <si>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</si>
  <si>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</si>
  <si>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</si>
  <si>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</si>
  <si>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</si>
  <si>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</si>
  <si>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</si>
  <si>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</si>
  <si>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</si>
  <si>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</si>
  <si>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</si>
  <si>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</si>
  <si>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</si>
  <si>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</si>
  <si>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</si>
  <si>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</si>
  <si>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</si>
  <si>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</si>
  <si>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</si>
  <si>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</si>
  <si>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</si>
  <si>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</si>
  <si>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</si>
  <si>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</si>
  <si>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</si>
  <si>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</si>
  <si>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</si>
  <si>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</si>
  <si>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</si>
  <si>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</si>
  <si>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</si>
  <si>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</si>
  <si>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</si>
  <si>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</si>
  <si>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</si>
  <si>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</si>
  <si>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</si>
  <si>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</si>
  <si>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</si>
  <si>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</si>
  <si>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</si>
  <si>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</si>
  <si>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</si>
  <si>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</si>
  <si>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</si>
  <si>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</si>
  <si>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</si>
  <si>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</si>
  <si>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</si>
  <si>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</si>
  <si>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</si>
  <si>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</si>
  <si>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</si>
  <si>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</si>
  <si>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</si>
  <si>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</si>
  <si>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</si>
  <si>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</si>
  <si>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</si>
  <si>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</si>
  <si>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</si>
  <si>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</si>
  <si>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</si>
  <si>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</si>
  <si>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</si>
  <si>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</si>
  <si>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</si>
  <si>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</si>
  <si>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</si>
  <si>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</si>
  <si>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</si>
  <si>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</si>
  <si>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</si>
  <si>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</si>
  <si>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</si>
  <si>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</si>
  <si>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</si>
  <si>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</si>
  <si>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</si>
  <si>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</si>
  <si>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</si>
  <si>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</si>
  <si>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</si>
  <si>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</si>
  <si>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</si>
  <si>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</si>
  <si>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</si>
  <si>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</si>
  <si>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</si>
  <si>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</si>
  <si>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</si>
  <si>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</si>
  <si>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</si>
  <si>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</si>
  <si>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</si>
  <si>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</si>
  <si>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</si>
  <si>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</si>
  <si>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</si>
  <si>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</si>
  <si>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</si>
  <si>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</si>
  <si>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</si>
  <si>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</si>
  <si>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</si>
  <si>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</si>
  <si>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</si>
  <si>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</si>
  <si>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</si>
  <si>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</si>
  <si>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</si>
  <si>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</si>
  <si>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</si>
  <si>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</si>
  <si>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</si>
  <si>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</si>
  <si>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</si>
  <si>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</si>
  <si>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</si>
  <si>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</si>
  <si>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</si>
  <si>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</si>
  <si>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</si>
  <si>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</si>
  <si>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</si>
  <si>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</si>
  <si>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</si>
  <si>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</si>
  <si>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</si>
  <si>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</si>
  <si>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</si>
  <si>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</si>
  <si>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</si>
  <si>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</si>
  <si>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</si>
  <si>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</si>
  <si>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</si>
  <si>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</si>
  <si>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</si>
  <si>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</si>
  <si>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</si>
  <si>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</si>
  <si>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</si>
  <si>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</si>
  <si>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</si>
  <si>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</si>
  <si>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</si>
  <si>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</si>
  <si>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</si>
  <si>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</si>
  <si>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</si>
  <si>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</si>
  <si>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</si>
  <si>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</si>
  <si>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</si>
  <si>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</si>
  <si>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</si>
  <si>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</si>
  <si>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</si>
  <si>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</si>
  <si>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</si>
  <si>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</si>
  <si>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</si>
  <si>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</si>
  <si>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</si>
  <si>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</si>
  <si>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</si>
  <si>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</si>
  <si>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</si>
  <si>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</si>
  <si>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</si>
  <si>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</si>
  <si>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</si>
  <si>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</si>
  <si>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</si>
  <si>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</si>
  <si>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</si>
  <si>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</si>
  <si>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</si>
  <si>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</si>
  <si>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</si>
  <si>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</si>
  <si>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</si>
  <si>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</si>
  <si>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</si>
  <si>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</si>
  <si>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</si>
  <si>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</si>
  <si>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</si>
  <si>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</si>
  <si>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</si>
  <si>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</si>
  <si>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</si>
  <si>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</si>
  <si>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</si>
  <si>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</si>
  <si>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</si>
  <si>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</si>
  <si>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</si>
  <si>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</si>
  <si>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</si>
  <si>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</si>
  <si>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</si>
  <si>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</si>
  <si>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</si>
  <si>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</si>
  <si>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</si>
  <si>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</si>
  <si>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</si>
  <si>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</si>
  <si>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</si>
  <si>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</si>
  <si>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</si>
  <si>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</si>
  <si>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</si>
  <si>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</si>
  <si>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</si>
  <si>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</si>
  <si>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</si>
  <si>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</si>
  <si>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</si>
  <si>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</si>
  <si>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</si>
  <si>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</si>
  <si>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</si>
  <si>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</si>
  <si>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</si>
  <si>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</si>
  <si>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</si>
  <si>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</si>
  <si>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</si>
  <si>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</si>
  <si>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</si>
  <si>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</si>
  <si>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</si>
  <si>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</si>
  <si>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</si>
  <si>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</si>
  <si>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</si>
  <si>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</si>
  <si>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</si>
  <si>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</si>
  <si>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</si>
  <si>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</si>
  <si>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</si>
  <si>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</si>
  <si>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</si>
  <si>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</si>
  <si>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</si>
  <si>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</si>
  <si>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</si>
  <si>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</si>
  <si>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</si>
  <si>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</si>
  <si>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</si>
  <si>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</si>
  <si>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</si>
  <si>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</si>
  <si>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</si>
  <si>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</si>
  <si>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</si>
  <si>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</si>
  <si>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</si>
  <si>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</si>
  <si>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</si>
  <si>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</si>
  <si>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</si>
  <si>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</si>
  <si>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</si>
  <si>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</si>
  <si>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</si>
  <si>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</si>
  <si>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</si>
  <si>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</si>
  <si>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</si>
  <si>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</si>
  <si>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</si>
  <si>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</si>
  <si>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</si>
  <si>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</si>
  <si>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</si>
  <si>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</si>
  <si>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</si>
  <si>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</si>
  <si>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</si>
  <si>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</si>
  <si>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</si>
  <si>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</si>
  <si>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</si>
  <si>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</si>
  <si>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</si>
  <si>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</si>
  <si>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</si>
  <si>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</si>
  <si>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</si>
  <si>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</si>
  <si>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</si>
  <si>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</si>
  <si>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</si>
  <si>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</si>
  <si>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</si>
  <si>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</si>
  <si>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</si>
  <si>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</si>
  <si>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</si>
  <si>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</si>
  <si>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</si>
  <si>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</si>
  <si>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</si>
  <si>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</si>
  <si>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</si>
  <si>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</si>
  <si>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</si>
  <si>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</si>
  <si>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</si>
  <si>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</si>
  <si>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</si>
  <si>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</si>
  <si>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</si>
  <si>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</si>
  <si>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</si>
  <si>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</si>
  <si>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</si>
  <si>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</si>
  <si>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</si>
  <si>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</si>
  <si>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</si>
  <si>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</si>
  <si>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</si>
  <si>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</si>
  <si>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</si>
  <si>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</si>
  <si>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</si>
  <si>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</si>
  <si>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</si>
  <si>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</si>
  <si>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</si>
  <si>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</si>
  <si>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</si>
  <si>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</si>
  <si>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</si>
  <si>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</si>
  <si>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</si>
  <si>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</si>
  <si>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</si>
  <si>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</si>
  <si>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</si>
  <si>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</si>
  <si>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</si>
  <si>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</si>
  <si>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</si>
  <si>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</si>
  <si>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</si>
  <si>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</si>
  <si>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</si>
  <si>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</si>
  <si>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</si>
  <si>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</si>
  <si>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</si>
  <si>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</si>
  <si>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</si>
  <si>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</si>
  <si>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</si>
  <si>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</si>
  <si>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</si>
  <si>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</si>
  <si>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</si>
  <si>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</si>
  <si>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</si>
  <si>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</si>
  <si>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</si>
  <si>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</si>
  <si>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</si>
  <si>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</si>
  <si>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</si>
  <si>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</si>
  <si>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</si>
  <si>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</si>
  <si>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</si>
  <si>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</si>
  <si>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</si>
  <si>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</si>
  <si>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</si>
  <si>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</si>
  <si>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</si>
  <si>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</si>
  <si>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</si>
  <si>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</si>
  <si>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</si>
  <si>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</si>
  <si>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</si>
  <si>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</si>
  <si>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</si>
  <si>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</si>
  <si>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</si>
  <si>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</si>
  <si>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</si>
  <si>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</si>
  <si>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</si>
  <si>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</si>
  <si>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</si>
  <si>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</si>
  <si>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</si>
  <si>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</si>
  <si>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</si>
  <si>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</si>
  <si>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</si>
  <si>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</si>
  <si>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</si>
  <si>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</si>
  <si>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</si>
  <si>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</si>
  <si>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</si>
  <si>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</si>
  <si>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</si>
  <si>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</si>
  <si>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</si>
  <si>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</si>
  <si>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</si>
  <si>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</si>
  <si>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</si>
  <si>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</si>
  <si>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</si>
  <si>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</si>
  <si>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</si>
  <si>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</si>
  <si>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</si>
  <si>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</si>
  <si>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</si>
  <si>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</si>
  <si>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</si>
  <si>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</si>
  <si>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</si>
  <si>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</si>
  <si>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</si>
  <si>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</si>
  <si>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</si>
  <si>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</si>
  <si>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</si>
  <si>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</si>
  <si>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</si>
  <si>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</si>
  <si>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</si>
  <si>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</si>
  <si>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</si>
  <si>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</si>
  <si>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</si>
  <si>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</si>
  <si>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</si>
  <si>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</si>
  <si>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</si>
  <si>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</si>
  <si>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</si>
  <si>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</si>
  <si>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</si>
  <si>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</si>
  <si>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</si>
  <si>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</si>
  <si>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</si>
  <si>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</si>
  <si>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</si>
  <si>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</si>
  <si>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</si>
  <si>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</si>
  <si>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</si>
  <si>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</si>
  <si>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</si>
  <si>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</si>
  <si>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</si>
  <si>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</si>
  <si>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</si>
  <si>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</si>
  <si>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</si>
  <si>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</si>
  <si>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</si>
  <si>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</si>
  <si>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</si>
  <si>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</si>
  <si>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</si>
  <si>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</si>
  <si>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</si>
  <si>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</si>
  <si>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</si>
  <si>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</si>
  <si>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</si>
  <si>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</si>
  <si>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</si>
  <si>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</si>
  <si>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</si>
  <si>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</si>
  <si>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</si>
  <si>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</si>
  <si>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</si>
  <si>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</si>
  <si>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</si>
  <si>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</si>
  <si>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</si>
  <si>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</si>
  <si>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</si>
  <si>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</si>
  <si>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</si>
  <si>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</si>
  <si>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</si>
  <si>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</si>
  <si>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</si>
  <si>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</si>
  <si>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</si>
  <si>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</si>
  <si>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</si>
  <si>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</si>
  <si>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</si>
  <si>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</si>
  <si>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</si>
  <si>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</si>
  <si>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</si>
  <si>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</si>
  <si>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</si>
  <si>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</si>
  <si>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</si>
  <si>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</si>
  <si>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</si>
  <si>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</si>
  <si>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</si>
  <si>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</si>
  <si>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</si>
  <si>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</si>
  <si>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</si>
  <si>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</si>
  <si>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</si>
  <si>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</si>
  <si>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</si>
  <si>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</si>
  <si>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</si>
  <si>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</si>
  <si>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</si>
  <si>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</si>
  <si>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</si>
  <si>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</si>
  <si>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</si>
  <si>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</si>
  <si>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</si>
  <si>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</si>
  <si>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</si>
  <si>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</si>
  <si>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</si>
  <si>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</si>
  <si>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</si>
  <si>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</si>
  <si>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</si>
  <si>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</si>
  <si>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</si>
  <si>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</si>
  <si>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</si>
  <si>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</si>
  <si>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</si>
  <si>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</si>
  <si>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</si>
  <si>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</si>
  <si>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</si>
  <si>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</si>
  <si>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</si>
  <si>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</si>
  <si>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</si>
  <si>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</si>
  <si>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</si>
  <si>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</si>
  <si>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</si>
  <si>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</si>
  <si>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</si>
  <si>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</si>
  <si>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</si>
  <si>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</si>
  <si>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</si>
  <si>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</si>
  <si>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</si>
  <si>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</si>
  <si>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</si>
  <si>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</si>
  <si>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</si>
  <si>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</si>
  <si>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</si>
  <si>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</si>
  <si>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</si>
  <si>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</si>
  <si>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</si>
  <si>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</si>
  <si>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</si>
  <si>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</si>
  <si>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</si>
  <si>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</si>
  <si>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</si>
  <si>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</si>
  <si>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</si>
  <si>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</si>
  <si>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</si>
  <si>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</si>
  <si>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</si>
  <si>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</si>
  <si>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</si>
  <si>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</si>
  <si>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</si>
  <si>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</si>
  <si>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</si>
  <si>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</si>
  <si>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</si>
  <si>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</si>
  <si>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</si>
  <si>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</si>
  <si>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</si>
  <si>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</si>
  <si>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</si>
  <si>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</si>
  <si>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</si>
  <si>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</si>
  <si>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</si>
  <si>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</si>
  <si>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</si>
  <si>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</si>
  <si>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</si>
  <si>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</si>
  <si>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</si>
  <si>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</si>
  <si>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</si>
  <si>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</si>
  <si>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</si>
  <si>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</si>
  <si>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</si>
  <si>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</si>
  <si>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</si>
  <si>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</si>
  <si>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</si>
  <si>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</si>
  <si>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</si>
  <si>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</si>
  <si>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</si>
  <si>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</si>
  <si>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</si>
  <si>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</si>
  <si>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</si>
  <si>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</si>
  <si>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</si>
  <si>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</si>
  <si>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</si>
  <si>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</si>
  <si>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</si>
  <si>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</si>
  <si>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</si>
  <si>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</si>
  <si>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</si>
  <si>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</si>
  <si>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</si>
  <si>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</si>
  <si>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</si>
  <si>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</si>
  <si>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</si>
  <si>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</si>
  <si>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</si>
  <si>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</si>
  <si>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</si>
  <si>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</si>
  <si>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</si>
  <si>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</si>
  <si>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</si>
  <si>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</si>
  <si>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</si>
  <si>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</si>
  <si>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</si>
  <si>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</si>
  <si>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</si>
  <si>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</si>
  <si>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</si>
  <si>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</si>
  <si>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</si>
  <si>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</si>
  <si>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</si>
  <si>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</si>
  <si>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</si>
  <si>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</si>
  <si>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</si>
  <si>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</si>
  <si>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</si>
  <si>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</si>
  <si>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</si>
  <si>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</si>
  <si>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</si>
  <si>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</si>
  <si>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</si>
  <si>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</si>
  <si>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</si>
  <si>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</si>
  <si>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</si>
  <si>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</si>
  <si>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</si>
  <si>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</si>
  <si>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</si>
  <si>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</si>
  <si>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</si>
  <si>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</si>
  <si>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</si>
  <si>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</si>
  <si>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</si>
  <si>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</si>
  <si>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</si>
  <si>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</si>
  <si>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</si>
  <si>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</si>
  <si>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</si>
  <si>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</si>
  <si>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</si>
  <si>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</si>
  <si>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</si>
  <si>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</si>
  <si>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</si>
  <si>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</si>
  <si>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</si>
  <si>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</si>
  <si>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</si>
  <si>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</si>
  <si>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</si>
  <si>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</si>
  <si>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</si>
  <si>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</si>
  <si>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</si>
  <si>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</si>
  <si>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</si>
  <si>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</si>
  <si>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</si>
  <si>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</si>
  <si>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</si>
  <si>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</si>
  <si>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</si>
  <si>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</si>
  <si>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</si>
  <si>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</si>
  <si>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</si>
  <si>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</si>
  <si>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</si>
  <si>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</si>
  <si>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</si>
  <si>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</si>
  <si>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</si>
  <si>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</si>
  <si>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</si>
  <si>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</si>
  <si>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</si>
  <si>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</si>
  <si>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</si>
  <si>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</si>
  <si>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</si>
  <si>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</si>
  <si>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</si>
  <si>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</si>
  <si>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</si>
  <si>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</si>
  <si>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</si>
  <si>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</si>
  <si>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</si>
  <si>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</si>
  <si>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</si>
  <si>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</si>
  <si>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</si>
  <si>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</si>
  <si>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</si>
  <si>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</si>
  <si>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</si>
  <si>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</si>
  <si>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</si>
  <si>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</si>
  <si>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</si>
  <si>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</si>
  <si>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</si>
  <si>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</si>
  <si>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</si>
  <si>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</si>
  <si>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</si>
  <si>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</si>
  <si>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</si>
  <si>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</si>
  <si>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</si>
  <si>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</si>
  <si>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</si>
  <si>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</si>
  <si>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</si>
  <si>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</si>
  <si>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</si>
  <si>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</si>
  <si>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</si>
  <si>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</si>
  <si>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</si>
  <si>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</si>
  <si>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</si>
  <si>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</si>
  <si>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</si>
  <si>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</si>
  <si>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</si>
  <si>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</si>
  <si>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</si>
  <si>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</si>
  <si>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</si>
  <si>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</si>
  <si>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</si>
  <si>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</si>
  <si>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</si>
  <si>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</si>
  <si>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</si>
  <si>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</si>
  <si>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</si>
  <si>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</si>
  <si>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</si>
  <si>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</si>
  <si>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</si>
  <si>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</si>
  <si>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</si>
  <si>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</si>
  <si>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</si>
  <si>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</si>
  <si>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</si>
  <si>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</si>
  <si>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</si>
  <si>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</si>
  <si>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</si>
  <si>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</si>
  <si>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</si>
  <si>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</si>
  <si>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</si>
  <si>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</si>
  <si>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</si>
  <si>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</si>
  <si>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</si>
  <si>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</si>
  <si>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</si>
  <si>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</si>
  <si>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</si>
  <si>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</si>
  <si>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</si>
  <si>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</si>
  <si>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</si>
  <si>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</si>
  <si>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</si>
  <si>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</si>
  <si>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</si>
  <si>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</si>
  <si>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</si>
  <si>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</si>
  <si>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</si>
  <si>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</si>
  <si>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</si>
  <si>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</si>
  <si>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</si>
  <si>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</si>
  <si>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</si>
  <si>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</si>
  <si>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</si>
  <si>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</si>
  <si>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</si>
  <si>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</si>
  <si>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</si>
  <si>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</si>
  <si>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</si>
  <si>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</si>
  <si>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</si>
  <si>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</si>
  <si>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</si>
  <si>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</si>
  <si>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</si>
  <si>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</si>
  <si>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</si>
  <si>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</si>
  <si>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</si>
  <si>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</si>
  <si>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</si>
  <si>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</si>
  <si>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</si>
  <si>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</si>
  <si>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</si>
  <si>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</si>
  <si>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</si>
  <si>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</si>
  <si>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</si>
  <si>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</si>
  <si>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</si>
  <si>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</si>
  <si>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</si>
  <si>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</si>
  <si>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</si>
  <si>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</si>
  <si>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</si>
  <si>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</si>
  <si>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</si>
  <si>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</si>
  <si>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</si>
  <si>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</si>
  <si>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</si>
  <si>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</si>
  <si>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</si>
  <si>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</si>
  <si>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</si>
  <si>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</si>
  <si>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</si>
  <si>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</si>
  <si>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</si>
  <si>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</si>
  <si>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</si>
  <si>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</si>
  <si>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</si>
  <si>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</si>
  <si>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</si>
  <si>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</si>
  <si>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</si>
  <si>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</si>
  <si>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</si>
  <si>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</si>
  <si>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</si>
  <si>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</si>
  <si>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</si>
  <si>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</si>
  <si>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</si>
  <si>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</si>
  <si>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</si>
  <si>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</si>
  <si>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</si>
  <si>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</si>
  <si>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</si>
  <si>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</si>
  <si>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</si>
  <si>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</si>
  <si>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</si>
  <si>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</si>
  <si>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</si>
  <si>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</si>
  <si>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</si>
  <si>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</si>
  <si>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</si>
  <si>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</si>
  <si>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</si>
  <si>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</si>
  <si>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</si>
  <si>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</si>
  <si>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</si>
  <si>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</si>
  <si>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</si>
  <si>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</si>
  <si>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</si>
  <si>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</si>
  <si>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</si>
  <si>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</si>
  <si>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</si>
  <si>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</si>
  <si>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</si>
  <si>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</si>
  <si>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</si>
  <si>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</si>
  <si>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</si>
  <si>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</si>
  <si>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</si>
  <si>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</si>
  <si>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</si>
  <si>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</si>
  <si>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</si>
  <si>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</si>
  <si>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</si>
  <si>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</si>
  <si>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</si>
  <si>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</si>
  <si>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</si>
  <si>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</si>
  <si>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</si>
  <si>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</si>
  <si>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</si>
  <si>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</si>
  <si>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</si>
  <si>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</si>
  <si>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</si>
  <si>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</si>
  <si>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</si>
  <si>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</si>
  <si>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</si>
  <si>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</si>
  <si>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</si>
  <si>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</si>
  <si>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</si>
  <si>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</si>
  <si>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</si>
  <si>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</si>
  <si>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</si>
  <si>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</si>
  <si>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</si>
  <si>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</si>
  <si>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</si>
  <si>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</si>
  <si>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</si>
  <si>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</si>
  <si>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</si>
  <si>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</si>
  <si>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</si>
  <si>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</si>
  <si>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</si>
  <si>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</si>
  <si>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</si>
  <si>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</si>
  <si>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</si>
  <si>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</si>
  <si>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</si>
  <si>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</si>
  <si>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</si>
  <si>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</si>
  <si>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</si>
  <si>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</si>
  <si>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</si>
  <si>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</si>
  <si>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</si>
  <si>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</si>
  <si>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</si>
  <si>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</si>
  <si>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</si>
  <si>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</si>
  <si>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</si>
  <si>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</si>
  <si>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</si>
  <si>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</si>
  <si>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</si>
  <si>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</si>
  <si>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</si>
  <si>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</si>
  <si>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</si>
  <si>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</si>
  <si>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</si>
  <si>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</si>
  <si>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</si>
  <si>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</si>
  <si>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</si>
  <si>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</si>
  <si>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</si>
  <si>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</si>
  <si>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</si>
  <si>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</si>
  <si>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</si>
  <si>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</si>
  <si>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</si>
  <si>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</si>
  <si>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</si>
  <si>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</si>
  <si>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</si>
  <si>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</si>
  <si>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</si>
  <si>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</si>
  <si>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</si>
  <si>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</si>
  <si>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</si>
  <si>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</si>
  <si>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</si>
  <si>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</si>
  <si>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</si>
  <si>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</si>
  <si>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</si>
  <si>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</si>
  <si>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</si>
  <si>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</si>
  <si>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</si>
  <si>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</si>
  <si>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</si>
  <si>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</si>
  <si>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</si>
  <si>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</si>
  <si>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</si>
  <si>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</si>
  <si>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</si>
  <si>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</si>
  <si>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</si>
  <si>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</si>
  <si>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</si>
  <si>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</si>
  <si>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</si>
  <si>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</si>
  <si>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</si>
  <si>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</si>
  <si>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</si>
  <si>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</si>
  <si>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</si>
  <si>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</si>
  <si>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</si>
  <si>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</si>
  <si>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</si>
  <si>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</si>
  <si>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</si>
  <si>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</si>
  <si>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</si>
  <si>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</si>
  <si>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</si>
  <si>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</si>
  <si>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</si>
  <si>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</si>
  <si>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</si>
  <si>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</si>
  <si>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</si>
  <si>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</si>
  <si>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</si>
  <si>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</si>
  <si>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</si>
  <si>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</si>
  <si>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</si>
  <si>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</si>
  <si>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</si>
  <si>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</si>
  <si>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</si>
  <si>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</si>
  <si>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</si>
  <si>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</si>
  <si>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</si>
  <si>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</si>
  <si>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</si>
  <si>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</si>
  <si>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</si>
  <si>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</si>
  <si>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</si>
  <si>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</si>
  <si>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</si>
  <si>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</si>
  <si>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</si>
  <si>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</si>
  <si>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</si>
  <si>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</si>
  <si>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</si>
  <si>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</si>
  <si>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</si>
  <si>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</si>
  <si>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</si>
  <si>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</si>
  <si>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</si>
  <si>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</si>
  <si>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</si>
  <si>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</si>
  <si>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</si>
  <si>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</si>
  <si>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</si>
  <si>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</si>
  <si>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</si>
  <si>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</si>
  <si>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</si>
  <si>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</si>
  <si>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</si>
  <si>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</si>
  <si>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</si>
  <si>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</si>
  <si>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</si>
  <si>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</si>
  <si>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</si>
  <si>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</si>
  <si>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</si>
  <si>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</si>
  <si>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</si>
  <si>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</si>
  <si>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</si>
  <si>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</si>
  <si>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</si>
  <si>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</si>
  <si>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</si>
  <si>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</si>
  <si>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</si>
  <si>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</si>
  <si>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</si>
  <si>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</si>
  <si>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</si>
  <si>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</si>
  <si>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</si>
  <si>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</si>
  <si>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</si>
  <si>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</si>
  <si>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</si>
  <si>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</si>
  <si>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</si>
  <si>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</si>
  <si>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</si>
  <si>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</si>
  <si>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</si>
  <si>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</si>
  <si>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</si>
  <si>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</si>
  <si>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</si>
  <si>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</si>
  <si>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</si>
  <si>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</si>
  <si>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</si>
  <si>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</si>
  <si>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</si>
  <si>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</si>
  <si>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</si>
  <si>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</si>
  <si>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</si>
  <si>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</si>
  <si>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</si>
  <si>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</si>
  <si>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</si>
  <si>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</si>
  <si>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</si>
  <si>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</si>
  <si>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</si>
  <si>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</si>
  <si>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</si>
  <si>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</si>
  <si>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</si>
  <si>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</si>
  <si>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</si>
  <si>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</si>
  <si>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</si>
  <si>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</si>
  <si>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</si>
  <si>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</si>
  <si>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</si>
  <si>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</si>
  <si>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</si>
  <si>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</si>
  <si>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</si>
  <si>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</si>
  <si>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</si>
  <si>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</si>
  <si>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</si>
  <si>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</si>
  <si>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</si>
  <si>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</si>
  <si>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</si>
  <si>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</si>
  <si>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</si>
  <si>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</si>
  <si>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</si>
  <si>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</si>
  <si>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</si>
  <si>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</si>
  <si>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</si>
  <si>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</si>
  <si>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</si>
  <si>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</si>
  <si>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</si>
  <si>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</si>
  <si>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</si>
  <si>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</si>
  <si>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</si>
  <si>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</si>
  <si>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</si>
  <si>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</si>
  <si>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</si>
  <si>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</si>
  <si>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</si>
  <si>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</si>
  <si>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</si>
  <si>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</si>
  <si>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</si>
  <si>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</si>
  <si>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</si>
  <si>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</si>
  <si>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</si>
  <si>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</si>
  <si>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</si>
  <si>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</si>
  <si>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</si>
  <si>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</si>
  <si>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</si>
  <si>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</si>
  <si>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</si>
  <si>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</si>
  <si>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</si>
  <si>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</si>
  <si>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</si>
  <si>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</si>
  <si>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</si>
  <si>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</si>
  <si>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</si>
  <si>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</si>
  <si>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</si>
  <si>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</si>
  <si>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</si>
  <si>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</si>
  <si>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</si>
  <si>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</si>
  <si>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</si>
  <si>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</si>
  <si>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</si>
  <si>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</si>
  <si>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</si>
  <si>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</si>
  <si>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</si>
  <si>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</si>
  <si>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</si>
  <si>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</si>
  <si>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</si>
  <si>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</si>
  <si>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</si>
  <si>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</si>
  <si>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</si>
  <si>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</si>
  <si>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</si>
  <si>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</si>
  <si>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</si>
  <si>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</si>
  <si>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</si>
  <si>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</si>
  <si>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</si>
  <si>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</si>
  <si>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</si>
  <si>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</si>
  <si>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</si>
  <si>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</si>
  <si>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</si>
  <si>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</si>
  <si>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</si>
  <si>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</si>
  <si>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</si>
  <si>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</si>
  <si>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</si>
  <si>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</si>
  <si>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</si>
  <si>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</si>
  <si>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</si>
  <si>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</si>
  <si>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</si>
  <si>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</si>
  <si>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</si>
  <si>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</si>
  <si>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</si>
  <si>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</si>
  <si>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</si>
  <si>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</si>
  <si>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</si>
  <si>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</si>
  <si>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</si>
  <si>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</si>
  <si>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</si>
  <si>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</si>
  <si>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</si>
  <si>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</si>
  <si>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</si>
  <si>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</si>
  <si>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</si>
  <si>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</si>
  <si>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</si>
  <si>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</si>
  <si>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</si>
  <si>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</si>
  <si>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</si>
  <si>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</si>
  <si>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</si>
  <si>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</si>
  <si>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</si>
  <si>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</si>
  <si>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</si>
  <si>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</si>
  <si>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</si>
  <si>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</si>
  <si>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</si>
  <si>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</si>
  <si>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</si>
  <si>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</si>
  <si>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</si>
  <si>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</si>
  <si>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</si>
  <si>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</si>
  <si>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</si>
  <si>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</si>
  <si>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</si>
  <si>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</si>
  <si>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</si>
  <si>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</si>
  <si>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</si>
  <si>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</si>
  <si>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</si>
  <si>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</si>
  <si>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</si>
  <si>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</si>
  <si>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</si>
  <si>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</si>
  <si>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</si>
  <si>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</si>
  <si>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</si>
  <si>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</si>
  <si>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</si>
  <si>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</si>
  <si>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</si>
  <si>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</si>
  <si>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</si>
  <si>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</si>
  <si>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</si>
  <si>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</si>
  <si>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</si>
  <si>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</si>
  <si>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</si>
  <si>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</si>
  <si>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</si>
  <si>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</si>
  <si>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</si>
  <si>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</si>
  <si>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</si>
  <si>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</si>
  <si>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</si>
  <si>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</si>
  <si>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</si>
  <si>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</si>
  <si>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</si>
  <si>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</si>
  <si>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</si>
  <si>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</si>
  <si>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</si>
  <si>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</si>
  <si>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</si>
  <si>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</si>
  <si>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</si>
  <si>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</si>
  <si>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</si>
  <si>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</si>
  <si>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</si>
  <si>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</si>
  <si>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</si>
  <si>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</si>
  <si>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</si>
  <si>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</si>
  <si>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</si>
  <si>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</si>
  <si>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</si>
  <si>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</si>
  <si>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</si>
  <si>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</si>
  <si>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</si>
  <si>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</si>
  <si>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</si>
  <si>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</si>
  <si>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</si>
  <si>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</si>
  <si>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</si>
  <si>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</si>
  <si>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</si>
  <si>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</si>
  <si>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</si>
  <si>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</si>
  <si>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</si>
  <si>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</si>
  <si>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</si>
  <si>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</si>
  <si>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</si>
  <si>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</si>
  <si>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</si>
  <si>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</si>
  <si>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</si>
  <si>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</si>
  <si>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</si>
  <si>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</si>
  <si>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</si>
  <si>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</si>
  <si>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</si>
  <si>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</si>
  <si>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</si>
  <si>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</si>
  <si>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</si>
  <si>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</si>
  <si>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</si>
  <si>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</si>
  <si>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</si>
  <si>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</si>
  <si>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</si>
  <si>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</si>
  <si>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</si>
  <si>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</si>
  <si>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</si>
  <si>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</si>
  <si>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</si>
  <si>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</si>
  <si>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</si>
  <si>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</si>
  <si>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</si>
  <si>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</si>
  <si>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</si>
  <si>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</si>
  <si>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</si>
  <si>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</si>
  <si>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</si>
  <si>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</si>
  <si>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</si>
  <si>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</si>
  <si>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</si>
  <si>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</si>
  <si>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</si>
  <si>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</si>
  <si>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</si>
  <si>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</si>
  <si>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</si>
  <si>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</si>
  <si>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</si>
  <si>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</si>
  <si>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</si>
  <si>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</si>
  <si>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</si>
  <si>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</si>
  <si>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</si>
  <si>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</si>
  <si>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</si>
  <si>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</si>
  <si>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</si>
  <si>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</si>
  <si>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</si>
  <si>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</si>
  <si>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</si>
  <si>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</si>
  <si>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</si>
  <si>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</si>
  <si>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</si>
  <si>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</si>
  <si>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</si>
  <si>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</si>
  <si>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</si>
  <si>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</si>
  <si>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</si>
  <si>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</si>
  <si>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</si>
  <si>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</si>
  <si>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</si>
  <si>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</si>
  <si>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</si>
  <si>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</si>
  <si>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</si>
  <si>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</si>
  <si>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</si>
  <si>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</si>
  <si>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</si>
  <si>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</si>
  <si>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</si>
  <si>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</si>
  <si>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</si>
  <si>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</si>
  <si>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</si>
  <si>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</si>
  <si>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</si>
  <si>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</si>
  <si>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</si>
  <si>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</si>
  <si>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</si>
  <si>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</si>
  <si>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</si>
  <si>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</si>
  <si>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</si>
  <si>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</si>
  <si>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</si>
  <si>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</si>
  <si>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</si>
  <si>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</si>
  <si>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</si>
  <si>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</si>
  <si>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</si>
  <si>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</si>
  <si>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</si>
  <si>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</si>
  <si>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</si>
  <si>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</si>
  <si>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</si>
  <si>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</si>
  <si>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</si>
  <si>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</si>
  <si>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</si>
  <si>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</si>
  <si>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</si>
  <si>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</si>
  <si>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</si>
  <si>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</si>
  <si>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</si>
  <si>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</si>
  <si>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</si>
  <si>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</si>
  <si>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</si>
  <si>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</si>
  <si>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</si>
  <si>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</si>
  <si>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</si>
  <si>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</si>
  <si>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</si>
  <si>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</si>
  <si>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</si>
  <si>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</si>
  <si>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</si>
  <si>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</si>
  <si>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</si>
  <si>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</si>
  <si>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</si>
  <si>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</si>
  <si>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</si>
  <si>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</si>
  <si>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</si>
  <si>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</si>
  <si>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</si>
  <si>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</si>
  <si>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</si>
  <si>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</si>
  <si>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</si>
  <si>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</si>
  <si>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</si>
  <si>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</si>
  <si>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</si>
  <si>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</si>
  <si>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</si>
  <si>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</si>
  <si>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</si>
  <si>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</si>
  <si>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</si>
  <si>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</si>
  <si>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</si>
  <si>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</si>
  <si>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</si>
  <si>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</si>
  <si>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</si>
  <si>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</si>
  <si>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</si>
  <si>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</si>
  <si>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</si>
  <si>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</si>
  <si>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</si>
  <si>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</si>
  <si>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</si>
  <si>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</si>
  <si>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</si>
  <si>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</si>
  <si>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</si>
  <si>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</si>
  <si>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</si>
  <si>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</si>
  <si>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</si>
  <si>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</si>
  <si>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</si>
  <si>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</si>
  <si>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</si>
  <si>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</si>
  <si>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</si>
  <si>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</si>
  <si>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</si>
  <si>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</si>
  <si>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</si>
  <si>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</si>
  <si>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</si>
  <si>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</si>
  <si>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</si>
  <si>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</si>
  <si>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</si>
  <si>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</si>
  <si>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</si>
  <si>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</si>
  <si>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</si>
  <si>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</si>
  <si>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</si>
  <si>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</si>
  <si>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</si>
  <si>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</si>
  <si>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</si>
  <si>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</si>
  <si>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</si>
  <si>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</si>
  <si>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</si>
  <si>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</si>
  <si>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</si>
  <si>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</si>
  <si>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</si>
  <si>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</si>
  <si>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</si>
  <si>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</si>
  <si>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</si>
  <si>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</si>
  <si>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</si>
  <si>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</si>
  <si>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</si>
  <si>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</si>
  <si>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</si>
  <si>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</si>
  <si>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</si>
  <si>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</si>
  <si>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</si>
  <si>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</si>
  <si>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</si>
  <si>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</si>
  <si>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</si>
  <si>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</si>
  <si>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</si>
  <si>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</si>
  <si>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</si>
  <si>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</si>
  <si>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</si>
  <si>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</si>
  <si>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</si>
  <si>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</si>
  <si>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</si>
  <si>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</si>
  <si>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</si>
  <si>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</si>
  <si>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</si>
  <si>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</si>
  <si>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</si>
  <si>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</si>
  <si>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</si>
  <si>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</si>
  <si>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</si>
  <si>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</si>
  <si>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</si>
  <si>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</si>
  <si>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</si>
  <si>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</si>
  <si>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</si>
  <si>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</si>
  <si>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</si>
  <si>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</si>
  <si>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</si>
  <si>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</si>
  <si>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</si>
  <si>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</si>
  <si>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</si>
  <si>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</si>
  <si>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</si>
  <si>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</si>
  <si>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</si>
  <si>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</si>
  <si>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</si>
  <si>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</si>
  <si>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</si>
  <si>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</si>
  <si>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</si>
  <si>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</si>
  <si>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</si>
  <si>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</si>
  <si>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</si>
  <si>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</si>
  <si>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</si>
  <si>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</si>
  <si>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</si>
  <si>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</si>
  <si>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</si>
  <si>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</si>
  <si>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</si>
  <si>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</si>
  <si>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</si>
  <si>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</si>
  <si>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</si>
  <si>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</si>
  <si>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</si>
  <si>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</si>
  <si>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</si>
  <si>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</si>
  <si>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</si>
  <si>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</si>
  <si>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</si>
  <si>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</si>
  <si>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</si>
  <si>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</si>
  <si>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</si>
  <si>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</si>
  <si>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</si>
  <si>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</si>
  <si>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</si>
  <si>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</si>
  <si>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</si>
  <si>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</si>
  <si>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</si>
  <si>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</si>
  <si>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</si>
  <si>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</si>
  <si>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</si>
  <si>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</si>
  <si>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</si>
  <si>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</si>
  <si>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</si>
  <si>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</si>
  <si>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</si>
  <si>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</si>
  <si>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</si>
  <si>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</si>
  <si>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</si>
  <si>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</si>
  <si>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</si>
  <si>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</si>
  <si>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</si>
  <si>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</si>
  <si>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</si>
  <si>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</si>
  <si>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</si>
  <si>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</si>
  <si>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</si>
  <si>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</si>
  <si>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</si>
  <si>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</si>
  <si>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</si>
  <si>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</si>
  <si>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</si>
  <si>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</si>
  <si>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</si>
  <si>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</si>
  <si>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</si>
  <si>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</si>
  <si>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</si>
  <si>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</si>
  <si>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</si>
  <si>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</si>
  <si>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</si>
  <si>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</si>
  <si>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</si>
  <si>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</si>
  <si>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</si>
  <si>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</si>
  <si>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</si>
  <si>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</si>
  <si>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</si>
  <si>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</si>
  <si>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</si>
  <si>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</si>
  <si>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</si>
  <si>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</si>
  <si>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</si>
  <si>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</si>
  <si>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</si>
  <si>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</si>
  <si>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</si>
  <si>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</si>
  <si>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</si>
  <si>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</si>
  <si>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</si>
  <si>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</si>
  <si>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</si>
  <si>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</si>
  <si>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</si>
  <si>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</si>
  <si>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</si>
  <si>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</si>
  <si>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</si>
  <si>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</si>
  <si>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</si>
  <si>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</si>
  <si>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</si>
  <si>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</si>
  <si>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</si>
  <si>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</si>
  <si>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</si>
  <si>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</si>
  <si>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</si>
  <si>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</si>
  <si>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</si>
  <si>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</si>
  <si>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</si>
  <si>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</si>
  <si>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</si>
  <si>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</si>
  <si>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</si>
  <si>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</si>
  <si>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</si>
  <si>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</si>
  <si>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</si>
  <si>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</si>
  <si>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</si>
  <si>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</si>
  <si>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</si>
  <si>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</si>
  <si>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</si>
  <si>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</si>
  <si>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</si>
  <si>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</si>
  <si>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</si>
  <si>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</si>
  <si>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</si>
  <si>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</si>
  <si>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</si>
  <si>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</si>
  <si>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</si>
  <si>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</si>
  <si>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</si>
  <si>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</si>
  <si>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</si>
  <si>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</si>
  <si>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</si>
  <si>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</si>
  <si>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</si>
  <si>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</si>
  <si>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</si>
  <si>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</si>
  <si>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</si>
  <si>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</si>
  <si>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</si>
  <si>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</si>
  <si>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</si>
  <si>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</si>
  <si>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</si>
  <si>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</si>
  <si>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</si>
  <si>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</si>
  <si>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</si>
  <si>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</si>
  <si>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</si>
  <si>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</si>
  <si>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</si>
  <si>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</si>
  <si>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</si>
  <si>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</si>
  <si>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</si>
  <si>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</si>
  <si>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</si>
  <si>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</si>
  <si>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</si>
  <si>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</si>
  <si>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</si>
  <si>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</si>
  <si>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</si>
  <si>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</si>
  <si>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</si>
  <si>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</si>
  <si>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</si>
  <si>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</si>
  <si>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</si>
  <si>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</si>
  <si>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</si>
  <si>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</si>
  <si>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</si>
  <si>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</si>
  <si>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</si>
  <si>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</si>
  <si>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</si>
  <si>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</si>
  <si>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</si>
  <si>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</si>
  <si>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</si>
  <si>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</si>
  <si>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</si>
  <si>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</si>
  <si>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</si>
  <si>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</si>
  <si>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</si>
  <si>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</si>
  <si>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</si>
  <si>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</si>
  <si>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</si>
  <si>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</si>
  <si>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</si>
  <si>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</si>
  <si>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</si>
  <si>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</si>
  <si>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</si>
  <si>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</si>
  <si>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</si>
  <si>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</si>
  <si>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</si>
  <si>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</si>
  <si>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</si>
  <si>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</si>
  <si>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</si>
  <si>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</si>
  <si>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</si>
  <si>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</si>
  <si>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</si>
  <si>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</si>
  <si>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</si>
  <si>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</si>
  <si>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</si>
  <si>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</si>
  <si>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</si>
  <si>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</si>
  <si>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</si>
  <si>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</si>
  <si>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</si>
  <si>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</si>
  <si>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</si>
  <si>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</si>
  <si>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</si>
  <si>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</si>
  <si>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</si>
  <si>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</si>
  <si>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</si>
  <si>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</si>
  <si>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</si>
  <si>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</si>
  <si>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</si>
  <si>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</si>
  <si>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</si>
  <si>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</si>
  <si>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</si>
  <si>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</si>
  <si>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</si>
  <si>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</si>
  <si>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</si>
  <si>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</si>
  <si>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</si>
  <si>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</si>
  <si>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</si>
  <si>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</si>
  <si>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</si>
  <si>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</si>
  <si>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</si>
  <si>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</si>
  <si>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</si>
  <si>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</si>
  <si>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</si>
  <si>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</si>
  <si>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</si>
  <si>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</si>
  <si>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</si>
  <si>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</si>
  <si>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</si>
  <si>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</si>
  <si>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</si>
  <si>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</si>
  <si>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</si>
  <si>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</si>
  <si>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</si>
  <si>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</si>
  <si>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</si>
  <si>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</si>
  <si>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</si>
  <si>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</si>
  <si>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</si>
  <si>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</si>
  <si>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</si>
  <si>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</si>
  <si>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</si>
  <si>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</si>
  <si>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</si>
  <si>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</si>
  <si>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</si>
  <si>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</si>
  <si>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</si>
  <si>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</si>
  <si>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</si>
  <si>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</si>
  <si>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</si>
  <si>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</si>
  <si>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</si>
  <si>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</si>
  <si>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</si>
  <si>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</si>
  <si>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</si>
  <si>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</si>
  <si>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</si>
  <si>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</si>
  <si>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</si>
  <si>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</si>
  <si>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</si>
  <si>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</si>
  <si>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</si>
  <si>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</si>
  <si>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</si>
  <si>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</si>
  <si>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</si>
  <si>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</si>
  <si>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</si>
  <si>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</si>
  <si>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</si>
  <si>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</si>
  <si>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</si>
  <si>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</si>
  <si>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</si>
  <si>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</si>
  <si>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</si>
  <si>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</si>
  <si>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</si>
  <si>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</si>
  <si>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</si>
  <si>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</si>
  <si>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</si>
  <si>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</si>
  <si>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</si>
  <si>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</si>
  <si>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</si>
  <si>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</si>
  <si>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</si>
  <si>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</si>
  <si>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</si>
  <si>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</si>
  <si>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</si>
  <si>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</si>
  <si>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</si>
  <si>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</si>
  <si>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</si>
  <si>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</si>
  <si>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</si>
  <si>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</si>
  <si>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</si>
  <si>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</si>
  <si>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</si>
  <si>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</si>
  <si>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</si>
  <si>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</si>
  <si>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</si>
  <si>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</si>
  <si>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</si>
  <si>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</si>
  <si>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</si>
  <si>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</si>
  <si>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</si>
  <si>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</si>
  <si>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</si>
  <si>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</si>
  <si>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</si>
  <si>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</si>
  <si>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</si>
  <si>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</si>
  <si>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</si>
  <si>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</si>
  <si>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</si>
  <si>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</si>
  <si>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</si>
  <si>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</si>
  <si>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</si>
  <si>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</si>
  <si>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</si>
  <si>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</si>
  <si>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</si>
  <si>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</si>
  <si>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</si>
  <si>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</si>
  <si>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</si>
  <si>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</si>
  <si>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</si>
  <si>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</si>
  <si>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</si>
  <si>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</si>
  <si>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</si>
  <si>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</si>
  <si>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</si>
  <si>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</si>
  <si>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</si>
  <si>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</si>
  <si>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</si>
  <si>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</si>
  <si>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</si>
  <si>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</si>
  <si>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</si>
  <si>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</si>
  <si>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</si>
  <si>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</si>
  <si>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</si>
  <si>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</si>
  <si>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</si>
  <si>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</si>
  <si>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</si>
  <si>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</si>
  <si>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</si>
  <si>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</si>
  <si>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</si>
  <si>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</si>
  <si>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</si>
  <si>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</si>
  <si>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</si>
  <si>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</si>
  <si>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</si>
  <si>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</si>
  <si>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</si>
  <si>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</si>
  <si>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</si>
  <si>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</si>
  <si>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</si>
  <si>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</si>
  <si>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</si>
  <si>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</si>
  <si>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</si>
  <si>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</si>
  <si>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</si>
  <si>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</si>
  <si>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</si>
  <si>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</si>
  <si>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</si>
  <si>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</si>
  <si>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</si>
  <si>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</si>
  <si>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</si>
  <si>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</si>
  <si>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</si>
  <si>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</si>
  <si>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</si>
  <si>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</si>
  <si>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</si>
  <si>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</si>
  <si>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</si>
  <si>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</si>
  <si>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</si>
  <si>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</si>
  <si>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</si>
  <si>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</si>
  <si>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</si>
  <si>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</si>
  <si>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</si>
  <si>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</si>
  <si>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</si>
  <si>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</si>
  <si>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</si>
  <si>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</si>
  <si>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</si>
  <si>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</si>
  <si>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</si>
  <si>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</si>
  <si>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</si>
  <si>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</si>
  <si>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</si>
  <si>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</si>
  <si>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</si>
  <si>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</si>
  <si>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</si>
  <si>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</si>
  <si>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</si>
  <si>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</si>
  <si>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</si>
  <si>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</si>
  <si>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</si>
  <si>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</si>
  <si>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</si>
  <si>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</si>
  <si>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</si>
  <si>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</si>
  <si>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</si>
  <si>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</si>
  <si>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</si>
  <si>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</si>
  <si>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</si>
  <si>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</si>
  <si>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</si>
  <si>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</si>
  <si>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</si>
  <si>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</si>
  <si>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</si>
  <si>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</si>
  <si>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</si>
  <si>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</si>
  <si>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</si>
  <si>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</si>
  <si>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</si>
  <si>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</si>
  <si>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</si>
  <si>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</si>
  <si>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</si>
  <si>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</si>
  <si>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</si>
  <si>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</si>
  <si>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</si>
  <si>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</si>
  <si>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</si>
  <si>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</si>
  <si>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</si>
  <si>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</si>
  <si>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</si>
  <si>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</si>
  <si>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</si>
  <si>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</si>
  <si>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</si>
  <si>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</si>
  <si>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</si>
  <si>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</si>
  <si>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</si>
  <si>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</si>
  <si>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</si>
  <si>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</si>
  <si>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</si>
  <si>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</si>
  <si>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</si>
  <si>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</si>
  <si>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</si>
  <si>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</si>
  <si>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</si>
  <si>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</si>
  <si>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</si>
  <si>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</si>
  <si>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</si>
  <si>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</si>
  <si>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</si>
  <si>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</si>
  <si>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</si>
  <si>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</si>
  <si>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</si>
  <si>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</si>
  <si>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</si>
  <si>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</si>
  <si>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</si>
  <si>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</si>
  <si>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</si>
  <si>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</si>
  <si>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</si>
  <si>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</si>
  <si>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</si>
  <si>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</si>
  <si>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</si>
  <si>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</si>
  <si>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</si>
  <si>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</si>
  <si>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</si>
  <si>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</si>
  <si>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</si>
  <si>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</si>
  <si>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</si>
  <si>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</si>
  <si>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</si>
  <si>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</si>
  <si>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</si>
  <si>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</si>
  <si>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</si>
  <si>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</si>
  <si>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</si>
  <si>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</si>
  <si>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</si>
  <si>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</si>
  <si>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</si>
  <si>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</si>
  <si>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</si>
  <si>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</si>
  <si>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</si>
  <si>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</si>
  <si>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</si>
  <si>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</si>
  <si>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</si>
  <si>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</si>
  <si>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</si>
  <si>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</si>
  <si>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</si>
  <si>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</si>
  <si>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</si>
  <si>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</si>
  <si>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</si>
  <si>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</si>
  <si>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</si>
  <si>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</si>
  <si>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</si>
  <si>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</si>
  <si>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</si>
  <si>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</si>
  <si>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</si>
  <si>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</si>
  <si>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</si>
  <si>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</si>
  <si>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</si>
  <si>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</si>
  <si>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</si>
  <si>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</si>
  <si>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</si>
  <si>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</si>
  <si>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</si>
  <si>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</si>
  <si>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</si>
  <si>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</si>
  <si>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</si>
  <si>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</si>
  <si>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</si>
  <si>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</si>
  <si>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</si>
  <si>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</si>
  <si>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</si>
  <si>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</si>
  <si>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</si>
  <si>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</si>
  <si>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</si>
  <si>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</si>
  <si>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</si>
  <si>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</si>
  <si>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</si>
  <si>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</si>
  <si>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</si>
  <si>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</si>
  <si>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</si>
  <si>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</si>
  <si>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</si>
  <si>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</si>
  <si>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</si>
  <si>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</si>
  <si>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</si>
  <si>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</si>
  <si>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</si>
  <si>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</si>
  <si>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</si>
  <si>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</si>
  <si>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</si>
  <si>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</si>
  <si>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</si>
  <si>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</si>
  <si>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</si>
  <si>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</si>
  <si>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</si>
  <si>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</si>
  <si>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</si>
  <si>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</si>
  <si>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</si>
  <si>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</si>
  <si>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</si>
  <si>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</si>
  <si>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</si>
  <si>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</si>
  <si>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</si>
  <si>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</si>
  <si>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</si>
  <si>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</si>
  <si>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</si>
  <si>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</si>
  <si>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</si>
  <si>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</si>
  <si>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</si>
  <si>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</si>
  <si>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</si>
  <si>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</si>
  <si>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</si>
  <si>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</si>
  <si>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</si>
  <si>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</si>
  <si>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</si>
  <si>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</si>
  <si>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</si>
  <si>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</si>
  <si>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</si>
  <si>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</si>
  <si>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</si>
  <si>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</si>
  <si>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</si>
  <si>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</si>
  <si>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</si>
  <si>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</si>
  <si>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</si>
  <si>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</si>
  <si>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</si>
  <si>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</si>
  <si>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</si>
  <si>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</si>
  <si>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</si>
  <si>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</si>
  <si>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</si>
  <si>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</si>
  <si>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</si>
  <si>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</si>
  <si>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</si>
  <si>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</si>
  <si>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</si>
  <si>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</si>
  <si>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</si>
  <si>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</si>
  <si>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</si>
  <si>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</si>
  <si>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</si>
  <si>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</si>
  <si>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</si>
  <si>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</si>
  <si>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</si>
  <si>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</si>
  <si>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</si>
  <si>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</si>
  <si>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</si>
  <si>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</si>
  <si>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</si>
  <si>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</si>
  <si>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</si>
  <si>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</si>
  <si>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</si>
  <si>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</si>
  <si>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</si>
  <si>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</si>
  <si>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</si>
  <si>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</si>
  <si>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</si>
  <si>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</si>
  <si>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</si>
  <si>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</si>
  <si>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</si>
  <si>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</si>
  <si>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</si>
  <si>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</si>
  <si>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</si>
  <si>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</si>
  <si>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</si>
  <si>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</si>
  <si>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</si>
  <si>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</si>
  <si>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</si>
  <si>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</si>
  <si>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</si>
  <si>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</si>
  <si>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</si>
  <si>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</si>
  <si>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</si>
  <si>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</si>
  <si>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</si>
  <si>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</si>
  <si>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</si>
  <si>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</si>
  <si>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</si>
  <si>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</si>
  <si>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</si>
  <si>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</si>
  <si>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</si>
  <si>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</si>
  <si>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</si>
  <si>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</si>
  <si>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</si>
  <si>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</si>
  <si>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</si>
  <si>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</si>
  <si>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</si>
  <si>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</si>
  <si>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</si>
  <si>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</si>
  <si>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</si>
  <si>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</si>
  <si>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</si>
  <si>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</si>
  <si>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</si>
  <si>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</si>
  <si>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</si>
  <si>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</si>
  <si>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</si>
  <si>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</si>
  <si>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</si>
  <si>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</si>
  <si>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</si>
  <si>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</si>
  <si>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</si>
  <si>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</si>
  <si>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</si>
  <si>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</si>
  <si>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</si>
  <si>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</si>
  <si>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</si>
  <si>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</si>
  <si>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</si>
  <si>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</si>
  <si>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</si>
  <si>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</si>
  <si>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</si>
  <si>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</si>
  <si>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</si>
  <si>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</si>
  <si>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</si>
  <si>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</si>
  <si>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</si>
  <si>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</si>
  <si>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</si>
  <si>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</si>
  <si>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</si>
  <si>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</si>
  <si>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</si>
  <si>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</si>
  <si>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</si>
  <si>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</si>
  <si>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</si>
  <si>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</si>
  <si>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</si>
  <si>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</si>
  <si>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</si>
  <si>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</si>
  <si>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</si>
  <si>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</si>
  <si>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</si>
  <si>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</si>
  <si>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</si>
  <si>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</si>
  <si>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</si>
  <si>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</si>
  <si>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</si>
  <si>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</si>
  <si>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</si>
  <si>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</si>
  <si>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</si>
  <si>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</si>
  <si>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</si>
  <si>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</si>
  <si>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</si>
  <si>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</si>
  <si>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</si>
  <si>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</si>
  <si>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</si>
  <si>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</si>
  <si>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</si>
  <si>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</si>
  <si>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</si>
  <si>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</si>
  <si>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</si>
  <si>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</si>
  <si>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</si>
  <si>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</si>
  <si>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</si>
  <si>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</si>
  <si>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</si>
  <si>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</si>
  <si>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</si>
  <si>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</si>
  <si>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</si>
  <si>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</si>
  <si>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</si>
  <si>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</si>
  <si>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</si>
  <si>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</si>
  <si>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</si>
  <si>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</si>
  <si>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</si>
  <si>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</si>
  <si>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</si>
  <si>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</si>
  <si>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</si>
  <si>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</si>
  <si>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</si>
  <si>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</si>
  <si>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</si>
  <si>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</si>
  <si>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</si>
  <si>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</si>
  <si>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</si>
  <si>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</si>
  <si>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</si>
  <si>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</si>
  <si>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</si>
  <si>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</si>
  <si>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</si>
  <si>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</si>
  <si>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</si>
  <si>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</si>
  <si>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</si>
  <si>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</si>
  <si>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</si>
  <si>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</si>
  <si>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</si>
  <si>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</si>
  <si>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</si>
  <si>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</si>
  <si>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</si>
  <si>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</si>
  <si>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</si>
  <si>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</si>
  <si>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</si>
  <si>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</si>
  <si>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</si>
  <si>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</si>
  <si>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</si>
  <si>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</si>
  <si>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</si>
  <si>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</si>
  <si>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</si>
  <si>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</si>
  <si>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</si>
  <si>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</si>
  <si>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</si>
  <si>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</si>
  <si>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</si>
  <si>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</si>
  <si>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</si>
  <si>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</si>
  <si>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</si>
  <si>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</si>
  <si>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</si>
  <si>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</si>
  <si>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</si>
  <si>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</si>
  <si>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</si>
  <si>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</si>
  <si>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</si>
  <si>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</si>
  <si>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</si>
  <si>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</si>
  <si>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</si>
  <si>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</si>
  <si>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</si>
  <si>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</si>
  <si>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</si>
  <si>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</si>
  <si>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</si>
  <si>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</si>
  <si>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</si>
  <si>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</si>
  <si>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</si>
  <si>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</si>
  <si>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</si>
  <si>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</si>
  <si>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</si>
  <si>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</si>
  <si>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</si>
  <si>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</si>
  <si>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</si>
  <si>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</si>
  <si>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</si>
  <si>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</si>
  <si>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</si>
  <si>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</si>
  <si>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</si>
  <si>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</si>
  <si>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</si>
  <si>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</si>
  <si>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</si>
  <si>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</si>
  <si>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</si>
  <si>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</si>
  <si>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</si>
  <si>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</si>
  <si>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</si>
  <si>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</si>
  <si>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</si>
  <si>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</si>
  <si>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</si>
  <si>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</si>
  <si>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</si>
  <si>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</si>
  <si>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</si>
  <si>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</si>
  <si>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</si>
  <si>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</si>
  <si>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</si>
  <si>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</si>
  <si>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</si>
  <si>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</si>
  <si>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</si>
  <si>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</si>
  <si>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</si>
  <si>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</si>
  <si>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</si>
  <si>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</si>
  <si>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</si>
  <si>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</si>
  <si>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</si>
  <si>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</si>
  <si>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</si>
  <si>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</si>
  <si>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</si>
  <si>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</si>
  <si>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</si>
  <si>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</si>
  <si>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</si>
  <si>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</si>
  <si>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</si>
  <si>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</si>
  <si>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</si>
  <si>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</si>
  <si>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</si>
  <si>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</si>
  <si>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</si>
  <si>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</si>
  <si>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</si>
  <si>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</si>
  <si>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</si>
  <si>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</si>
  <si>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</si>
  <si>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</si>
  <si>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</si>
  <si>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</si>
  <si>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</si>
  <si>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</si>
  <si>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</si>
  <si>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</si>
  <si>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</si>
  <si>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</si>
  <si>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</si>
  <si>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</si>
  <si>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</si>
  <si>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</si>
  <si>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</si>
  <si>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</si>
  <si>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</si>
  <si>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</si>
  <si>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</si>
  <si>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</si>
  <si>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</si>
  <si>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</si>
  <si>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</si>
  <si>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</si>
  <si>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</si>
  <si>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</si>
  <si>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</si>
  <si>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</si>
  <si>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</si>
  <si>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</si>
  <si>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</si>
  <si>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</si>
  <si>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</si>
  <si>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</si>
  <si>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</si>
  <si>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</si>
  <si>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</si>
  <si>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</si>
  <si>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</si>
  <si>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</si>
  <si>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</si>
  <si>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</si>
  <si>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</si>
  <si>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</si>
  <si>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</si>
  <si>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</si>
  <si>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</si>
  <si>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</si>
  <si>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</si>
  <si>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</si>
  <si>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</si>
  <si>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</si>
  <si>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</si>
  <si>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</si>
  <si>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</si>
  <si>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</si>
  <si>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</si>
  <si>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</si>
  <si>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</si>
  <si>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</si>
  <si>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</si>
  <si>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</si>
  <si>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</si>
  <si>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</si>
  <si>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</si>
  <si>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</si>
  <si>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</si>
  <si>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</si>
  <si>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</si>
  <si>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</si>
  <si>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</si>
  <si>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</si>
  <si>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</si>
  <si>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</si>
  <si>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</si>
  <si>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</si>
  <si>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</si>
  <si>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</si>
  <si>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</si>
  <si>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</si>
  <si>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</si>
  <si>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</si>
  <si>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</si>
  <si>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</si>
  <si>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</si>
  <si>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</si>
  <si>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</si>
  <si>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</si>
  <si>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</si>
  <si>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</si>
  <si>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</si>
  <si>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</si>
  <si>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</si>
  <si>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</si>
  <si>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</si>
  <si>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</si>
  <si>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</si>
  <si>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</si>
  <si>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</si>
  <si>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</si>
  <si>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</si>
  <si>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</si>
  <si>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</si>
  <si>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</si>
  <si>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</si>
  <si>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</si>
  <si>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</si>
  <si>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</si>
  <si>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</si>
  <si>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</si>
  <si>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</si>
  <si>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</si>
  <si>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</si>
  <si>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</si>
  <si>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</si>
  <si>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</si>
  <si>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</si>
  <si>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</si>
  <si>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</si>
  <si>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</si>
  <si>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</si>
  <si>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</si>
  <si>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</si>
  <si>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</si>
  <si>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</si>
  <si>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</si>
  <si>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</si>
  <si>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</si>
  <si>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</si>
  <si>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</si>
  <si>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</si>
  <si>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</si>
  <si>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</si>
  <si>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</si>
  <si>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</si>
  <si>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</si>
  <si>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</si>
  <si>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</si>
  <si>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</si>
  <si>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</si>
  <si>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</si>
  <si>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</si>
  <si>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</si>
  <si>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</si>
  <si>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</si>
  <si>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</si>
  <si>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</si>
  <si>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</si>
  <si>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</si>
  <si>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</si>
  <si>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</si>
  <si>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</si>
  <si>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</si>
  <si>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</si>
  <si>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</si>
  <si>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</si>
  <si>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</si>
  <si>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</si>
  <si>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</si>
  <si>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</si>
  <si>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</si>
  <si>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</si>
  <si>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</si>
  <si>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</si>
  <si>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</si>
  <si>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</si>
  <si>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</si>
  <si>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</si>
  <si>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</si>
  <si>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</si>
  <si>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</si>
  <si>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</si>
  <si>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</si>
  <si>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</si>
  <si>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</si>
  <si>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</si>
  <si>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</si>
  <si>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</si>
  <si>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</si>
  <si>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</si>
  <si>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</si>
  <si>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</si>
  <si>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</si>
  <si>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</si>
  <si>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</si>
  <si>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</si>
  <si>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</si>
  <si>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</si>
  <si>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</si>
  <si>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</si>
  <si>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</si>
  <si>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</si>
  <si>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</si>
  <si>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</si>
  <si>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</si>
  <si>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</si>
  <si>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</si>
  <si>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</si>
  <si>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</si>
  <si>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</si>
  <si>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</si>
  <si>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</si>
  <si>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</si>
  <si>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</si>
  <si>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</si>
  <si>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</si>
  <si>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</si>
  <si>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</si>
  <si>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</si>
  <si>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</si>
  <si>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</si>
  <si>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</si>
  <si>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</si>
  <si>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</si>
  <si>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</si>
  <si>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</si>
  <si>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</si>
  <si>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</si>
  <si>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</si>
  <si>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</si>
  <si>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</si>
  <si>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</si>
  <si>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</si>
  <si>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</si>
  <si>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</si>
  <si>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</si>
  <si>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</si>
  <si>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</si>
  <si>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</si>
  <si>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</si>
  <si>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</si>
  <si>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</si>
  <si>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</si>
  <si>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</si>
  <si>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</si>
  <si>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</si>
  <si>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</si>
  <si>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</si>
  <si>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</si>
  <si>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</si>
  <si>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</si>
  <si>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</si>
  <si>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</si>
  <si>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</si>
  <si>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</si>
  <si>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</si>
  <si>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</si>
  <si>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</si>
  <si>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</si>
  <si>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</si>
  <si>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</si>
  <si>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</si>
  <si>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</si>
  <si>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</si>
  <si>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</si>
  <si>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</si>
  <si>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</si>
  <si>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</si>
  <si>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</si>
  <si>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</si>
  <si>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</si>
  <si>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</si>
  <si>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</si>
  <si>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</si>
  <si>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</si>
  <si>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</si>
  <si>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</si>
  <si>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</si>
  <si>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</si>
  <si>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</si>
  <si>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</si>
  <si>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</si>
  <si>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</si>
  <si>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</si>
  <si>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</si>
  <si>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</si>
  <si>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</si>
  <si>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</si>
  <si>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</si>
  <si>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</si>
  <si>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</si>
  <si>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</si>
  <si>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</si>
  <si>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</si>
  <si>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</si>
  <si>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</si>
  <si>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</si>
  <si>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</si>
  <si>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</si>
  <si>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</si>
  <si>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</si>
  <si>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</si>
  <si>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</si>
  <si>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</si>
  <si>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</si>
  <si>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</si>
  <si>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</si>
  <si>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</si>
  <si>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</si>
  <si>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</si>
  <si>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</si>
  <si>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</si>
  <si>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</si>
  <si>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</si>
  <si>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</si>
  <si>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</si>
  <si>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</si>
  <si>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</si>
  <si>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</si>
  <si>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</si>
  <si>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</si>
  <si>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</si>
  <si>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</si>
  <si>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</si>
  <si>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</si>
  <si>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</si>
  <si>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</si>
  <si>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</si>
  <si>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</si>
  <si>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</si>
  <si>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</si>
  <si>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</si>
  <si>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</si>
  <si>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</si>
  <si>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</si>
  <si>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</si>
  <si>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</si>
  <si>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</si>
  <si>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</si>
  <si>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</si>
  <si>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</si>
  <si>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</si>
  <si>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</si>
  <si>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</si>
  <si>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</si>
  <si>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</si>
  <si>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</si>
  <si>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</si>
  <si>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</si>
  <si>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</si>
  <si>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</si>
  <si>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</si>
  <si>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</si>
  <si>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</si>
  <si>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</si>
  <si>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</si>
  <si>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</si>
  <si>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</si>
  <si>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</si>
  <si>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</si>
  <si>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</si>
  <si>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</si>
  <si>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</si>
  <si>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</si>
  <si>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</si>
  <si>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</si>
  <si>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</si>
  <si>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</si>
  <si>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</si>
  <si>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</si>
  <si>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</si>
  <si>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</si>
  <si>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</si>
  <si>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</si>
  <si>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</si>
  <si>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</si>
  <si>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</si>
  <si>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</si>
  <si>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</si>
  <si>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</si>
  <si>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</si>
  <si>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</si>
  <si>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</si>
  <si>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</si>
  <si>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</si>
  <si>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</si>
  <si>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</si>
  <si>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</si>
  <si>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</si>
  <si>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</si>
  <si>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</si>
  <si>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</si>
  <si>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</si>
  <si>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</si>
  <si>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</si>
  <si>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</si>
  <si>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</si>
  <si>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</si>
  <si>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</si>
  <si>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</si>
  <si>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</si>
  <si>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</si>
  <si>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</si>
  <si>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</si>
  <si>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</si>
  <si>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</si>
  <si>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</si>
  <si>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</si>
  <si>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</si>
  <si>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</si>
  <si>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</si>
  <si>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</si>
  <si>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</si>
  <si>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</si>
  <si>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</si>
  <si>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</si>
  <si>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</si>
  <si>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</si>
  <si>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</si>
  <si>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</si>
  <si>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</si>
  <si>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</si>
  <si>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</si>
  <si>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</si>
  <si>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</si>
  <si>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</si>
  <si>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</si>
  <si>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</si>
  <si>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</si>
  <si>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</si>
  <si>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</si>
  <si>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</si>
  <si>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</si>
  <si>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</si>
  <si>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</si>
  <si>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</si>
  <si>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</si>
  <si>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</si>
  <si>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</si>
  <si>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</si>
  <si>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</si>
  <si>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</si>
  <si>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</si>
  <si>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</si>
  <si>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</si>
  <si>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</si>
  <si>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</si>
  <si>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</si>
  <si>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</si>
  <si>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</si>
  <si>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</si>
  <si>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</si>
  <si>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</si>
  <si>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</si>
  <si>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</si>
  <si>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</si>
  <si>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</si>
  <si>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</si>
  <si>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</si>
  <si>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</si>
  <si>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</si>
  <si>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</si>
  <si>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</si>
  <si>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</si>
  <si>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</si>
  <si>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</si>
  <si>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</si>
  <si>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</si>
  <si>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</si>
  <si>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</si>
  <si>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</si>
  <si>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</si>
  <si>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</si>
  <si>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</si>
  <si>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</si>
  <si>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</si>
  <si>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</si>
  <si>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</si>
  <si>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</si>
  <si>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</si>
  <si>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</si>
  <si>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</si>
  <si>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</si>
  <si>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</si>
  <si>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</si>
  <si>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</si>
  <si>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</si>
  <si>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</si>
  <si>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</si>
  <si>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</si>
  <si>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</si>
  <si>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</si>
  <si>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</si>
  <si>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</si>
  <si>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</si>
  <si>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</si>
  <si>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</si>
  <si>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</si>
  <si>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</si>
  <si>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</si>
  <si>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</si>
  <si>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</si>
  <si>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</si>
  <si>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</si>
  <si>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</si>
  <si>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</si>
  <si>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</si>
  <si>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</si>
  <si>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</si>
  <si>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</si>
  <si>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</si>
  <si>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</si>
  <si>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</si>
  <si>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</si>
  <si>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</si>
  <si>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</si>
  <si>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</si>
  <si>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</si>
  <si>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</si>
  <si>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</si>
  <si>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</si>
  <si>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</si>
  <si>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</si>
  <si>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</si>
  <si>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</si>
  <si>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</si>
  <si>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</si>
  <si>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</si>
  <si>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</si>
  <si>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</si>
  <si>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</si>
  <si>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</si>
  <si>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</si>
  <si>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</si>
  <si>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</si>
  <si>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</si>
  <si>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</si>
  <si>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</si>
  <si>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</si>
  <si>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</si>
  <si>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</si>
  <si>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</si>
  <si>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</si>
  <si>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</si>
  <si>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</si>
  <si>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</si>
  <si>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</si>
  <si>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</si>
  <si>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</si>
  <si>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</si>
  <si>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</si>
  <si>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</si>
  <si>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</si>
  <si>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</si>
  <si>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</si>
  <si>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</si>
  <si>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</si>
  <si>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</si>
  <si>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</si>
  <si>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</si>
  <si>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</si>
  <si>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</si>
  <si>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</si>
  <si>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</si>
  <si>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</si>
  <si>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</si>
  <si>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</si>
  <si>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</si>
  <si>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</si>
  <si>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</si>
  <si>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</si>
  <si>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</si>
  <si>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</si>
  <si>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</si>
  <si>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</si>
  <si>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</si>
  <si>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</si>
  <si>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</si>
  <si>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</si>
  <si>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</si>
  <si>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</si>
  <si>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</si>
  <si>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</si>
  <si>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</si>
  <si>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</si>
  <si>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</si>
  <si>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</si>
  <si>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</si>
  <si>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</si>
  <si>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</si>
  <si>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</si>
  <si>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</si>
  <si>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</si>
  <si>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</si>
  <si>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</si>
  <si>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</si>
  <si>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</si>
  <si>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</si>
  <si>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</si>
  <si>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</si>
  <si>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</si>
  <si>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</si>
  <si>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</si>
  <si>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</si>
  <si>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</si>
  <si>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</si>
  <si>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</si>
  <si>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</si>
  <si>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</si>
  <si>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</si>
  <si>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</si>
  <si>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</si>
  <si>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</si>
  <si>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</si>
  <si>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</si>
  <si>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</si>
  <si>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</si>
  <si>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</si>
  <si>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</si>
  <si>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</si>
  <si>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</si>
  <si>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</si>
  <si>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</si>
  <si>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</si>
  <si>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</si>
  <si>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</si>
  <si>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</si>
  <si>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</si>
  <si>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</si>
  <si>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</si>
  <si>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</si>
  <si>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</si>
  <si>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</si>
  <si>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</si>
  <si>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</si>
  <si>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</si>
  <si>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</si>
  <si>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</si>
  <si>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</si>
  <si>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</si>
  <si>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</si>
  <si>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</si>
  <si>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</si>
  <si>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</si>
  <si>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</si>
  <si>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</si>
  <si>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</si>
  <si>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</si>
  <si>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</si>
  <si>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</si>
  <si>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</si>
  <si>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</si>
  <si>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</si>
  <si>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</si>
  <si>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</si>
  <si>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</si>
  <si>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</si>
  <si>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</si>
  <si>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</si>
  <si>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</si>
  <si>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</si>
  <si>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</si>
  <si>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</si>
  <si>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</si>
  <si>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</si>
  <si>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</si>
  <si>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</si>
  <si>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</si>
  <si>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</si>
  <si>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</si>
  <si>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</si>
  <si>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</si>
  <si>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</si>
  <si>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</si>
  <si>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</si>
  <si>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</si>
  <si>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</si>
  <si>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</si>
  <si>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</si>
  <si>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</si>
  <si>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</si>
  <si>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</si>
  <si>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</si>
  <si>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</si>
  <si>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</si>
  <si>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</si>
  <si>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</si>
  <si>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</si>
  <si>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</si>
  <si>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</si>
  <si>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</si>
  <si>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</si>
  <si>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</si>
  <si>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</si>
  <si>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</si>
  <si>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</si>
  <si>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</si>
  <si>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</si>
  <si>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</si>
  <si>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</si>
  <si>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</si>
  <si>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</si>
  <si>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</si>
  <si>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</si>
  <si>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</si>
  <si>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</si>
  <si>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</si>
  <si>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</si>
  <si>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</si>
  <si>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</si>
  <si>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</si>
  <si>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</si>
  <si>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</si>
  <si>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</si>
  <si>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</si>
  <si>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</si>
  <si>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</si>
  <si>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</si>
  <si>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</si>
  <si>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</si>
  <si>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</si>
  <si>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</si>
  <si>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</si>
  <si>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</si>
  <si>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</si>
  <si>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</si>
  <si>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</si>
  <si>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</si>
  <si>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</si>
  <si>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</si>
  <si>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</si>
  <si>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</si>
  <si>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</si>
  <si>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</si>
  <si>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</si>
  <si>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</si>
  <si>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</si>
  <si>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</si>
  <si>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</si>
  <si>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</si>
  <si>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</si>
  <si>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</si>
  <si>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</si>
  <si>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</si>
  <si>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</si>
  <si>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</si>
  <si>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</si>
  <si>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</si>
  <si>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</si>
  <si>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</si>
  <si>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</si>
  <si>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</si>
  <si>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</si>
  <si>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</si>
  <si>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</si>
  <si>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</si>
  <si>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</si>
  <si>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</si>
  <si>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</si>
  <si>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</si>
  <si>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</si>
  <si>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</si>
  <si>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</si>
  <si>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</si>
  <si>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</si>
  <si>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</si>
  <si>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</si>
  <si>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</si>
  <si>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</si>
  <si>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</si>
  <si>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</si>
  <si>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</si>
  <si>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</si>
  <si>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</si>
  <si>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</si>
  <si>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</si>
  <si>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</si>
  <si>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</si>
  <si>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</si>
  <si>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</si>
  <si>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</si>
  <si>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</si>
  <si>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</si>
  <si>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</si>
  <si>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</si>
  <si>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</si>
  <si>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</si>
  <si>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</si>
  <si>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</si>
  <si>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</si>
  <si>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</si>
  <si>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</si>
  <si>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</si>
  <si>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</si>
  <si>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</si>
  <si>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</si>
  <si>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</si>
  <si>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</si>
  <si>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</si>
  <si>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</si>
  <si>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</si>
  <si>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</si>
  <si>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</si>
  <si>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</si>
  <si>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</si>
  <si>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</si>
  <si>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</si>
  <si>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</si>
  <si>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</si>
  <si>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</si>
  <si>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</si>
  <si>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</si>
  <si>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</si>
  <si>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</si>
  <si>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</si>
  <si>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</si>
  <si>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</si>
  <si>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</si>
  <si>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</si>
  <si>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</si>
  <si>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</si>
  <si>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</si>
  <si>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</si>
  <si>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</si>
  <si>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</si>
  <si>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</si>
  <si>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</si>
  <si>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</si>
  <si>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</si>
  <si>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</si>
  <si>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</si>
  <si>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</si>
  <si>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</si>
  <si>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</si>
  <si>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</si>
  <si>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</si>
  <si>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</si>
  <si>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</si>
  <si>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</si>
  <si>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</si>
  <si>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</si>
  <si>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</si>
  <si>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</si>
  <si>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</si>
  <si>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</si>
  <si>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</si>
  <si>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</si>
  <si>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</si>
  <si>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</si>
  <si>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</si>
  <si>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</si>
  <si>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</si>
  <si>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</si>
  <si>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</si>
  <si>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</si>
  <si>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</si>
  <si>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</si>
  <si>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</si>
  <si>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</si>
  <si>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</si>
  <si>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</si>
  <si>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</si>
  <si>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</si>
  <si>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</si>
  <si>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</si>
  <si>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</si>
  <si>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</si>
  <si>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</si>
  <si>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</si>
  <si>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</si>
  <si>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</si>
  <si>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</si>
  <si>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</si>
  <si>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</si>
  <si>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</si>
  <si>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</si>
  <si>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</si>
  <si>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</si>
  <si>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</si>
  <si>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</si>
  <si>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</si>
  <si>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</si>
  <si>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</si>
  <si>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</si>
  <si>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</si>
  <si>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</si>
  <si>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</si>
  <si>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</si>
  <si>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</si>
  <si>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</si>
  <si>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</si>
  <si>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</si>
  <si>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</si>
  <si>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</si>
  <si>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</si>
  <si>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</si>
  <si>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</si>
  <si>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</si>
  <si>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</si>
  <si>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</si>
  <si>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</si>
  <si>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</si>
  <si>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</si>
  <si>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</si>
  <si>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</si>
  <si>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</si>
  <si>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</si>
  <si>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</si>
  <si>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</si>
  <si>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</si>
  <si>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</si>
  <si>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</si>
  <si>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</si>
  <si>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</si>
  <si>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</si>
  <si>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</si>
  <si>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</si>
  <si>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</si>
  <si>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</si>
  <si>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</si>
  <si>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</si>
  <si>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</si>
  <si>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</si>
  <si>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</si>
  <si>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</si>
  <si>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</si>
  <si>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</si>
  <si>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</si>
  <si>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</si>
  <si>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</si>
  <si>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</si>
  <si>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</si>
  <si>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</si>
  <si>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</si>
  <si>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</si>
  <si>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</si>
  <si>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</si>
  <si>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</si>
  <si>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</si>
  <si>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</si>
  <si>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</si>
  <si>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</si>
  <si>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</si>
  <si>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</si>
  <si>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</si>
  <si>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</si>
  <si>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</si>
  <si>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</si>
  <si>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</si>
  <si>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</si>
  <si>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</si>
  <si>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</si>
  <si>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</si>
  <si>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</si>
  <si>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</si>
  <si>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</si>
  <si>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</si>
  <si>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</si>
  <si>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</si>
  <si>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</si>
  <si>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</si>
  <si>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</si>
  <si>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</si>
  <si>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</si>
  <si>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</si>
  <si>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</si>
  <si>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</si>
  <si>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</si>
  <si>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</si>
  <si>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</si>
  <si>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</si>
  <si>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</si>
  <si>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</si>
  <si>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</si>
  <si>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</si>
  <si>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</si>
  <si>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</si>
  <si>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</si>
  <si>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</si>
  <si>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</si>
  <si>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</si>
  <si>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</si>
  <si>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</si>
  <si>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</si>
  <si>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</si>
  <si>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</si>
  <si>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</si>
  <si>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</si>
  <si>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</si>
  <si>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</si>
  <si>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</si>
  <si>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</si>
  <si>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</si>
  <si>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</si>
  <si>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</si>
  <si>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</si>
  <si>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</si>
  <si>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</si>
  <si>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</si>
  <si>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</si>
  <si>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</si>
  <si>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</si>
  <si>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</si>
  <si>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</si>
  <si>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</si>
  <si>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</si>
  <si>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</si>
  <si>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</si>
  <si>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</si>
  <si>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</si>
  <si>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</si>
  <si>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</si>
  <si>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</si>
  <si>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</si>
  <si>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</si>
  <si>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</si>
  <si>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</si>
  <si>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</si>
  <si>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</si>
  <si>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</si>
  <si>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</si>
  <si>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</si>
  <si>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</si>
  <si>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</si>
  <si>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</si>
  <si>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</si>
  <si>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</si>
  <si>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</si>
  <si>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</si>
  <si>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</si>
  <si>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</si>
  <si>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</si>
  <si>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</si>
  <si>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</si>
  <si>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</si>
  <si>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</si>
  <si>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</si>
  <si>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</si>
  <si>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</si>
  <si>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</si>
  <si>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</si>
  <si>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</si>
  <si>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</si>
  <si>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</si>
  <si>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</si>
  <si>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</si>
  <si>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</si>
  <si>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</si>
  <si>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</si>
  <si>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</si>
  <si>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</si>
  <si>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</si>
  <si>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</si>
  <si>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</si>
  <si>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</si>
  <si>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</si>
  <si>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</si>
  <si>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</si>
  <si>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</si>
  <si>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</si>
  <si>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</si>
  <si>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</si>
  <si>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</si>
  <si>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</si>
  <si>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</si>
  <si>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</si>
  <si>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</si>
  <si>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</si>
  <si>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</si>
  <si>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</si>
  <si>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</si>
  <si>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</si>
  <si>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</si>
  <si>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</si>
  <si>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</si>
  <si>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</si>
  <si>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</si>
  <si>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</si>
  <si>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</si>
  <si>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</si>
  <si>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</si>
  <si>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</si>
  <si>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</si>
  <si>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</si>
  <si>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</si>
  <si>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</si>
  <si>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</si>
  <si>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</si>
  <si>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</si>
  <si>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</si>
  <si>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</si>
  <si>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</si>
  <si>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</si>
  <si>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</si>
  <si>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</si>
  <si>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</si>
  <si>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</si>
  <si>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</si>
  <si>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</si>
  <si>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</si>
  <si>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</si>
  <si>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</si>
  <si>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</si>
  <si>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</si>
  <si>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</si>
  <si>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</si>
  <si>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</si>
  <si>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</si>
  <si>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</si>
  <si>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</si>
  <si>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</si>
  <si>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</si>
  <si>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</si>
  <si>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</si>
  <si>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</si>
  <si>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</si>
  <si>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</si>
  <si>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</si>
  <si>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</si>
  <si>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</si>
  <si>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</si>
  <si>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</si>
  <si>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</si>
  <si>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</si>
  <si>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</si>
  <si>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</si>
  <si>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</si>
  <si>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</si>
  <si>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</si>
  <si>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</si>
  <si>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</si>
  <si>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</si>
  <si>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</si>
  <si>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</si>
  <si>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</si>
  <si>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</si>
  <si>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</si>
  <si>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</si>
  <si>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</si>
  <si>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</si>
  <si>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</si>
  <si>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</si>
  <si>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</si>
  <si>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</si>
  <si>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</si>
  <si>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</si>
  <si>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</si>
  <si>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</si>
  <si>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</si>
  <si>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</si>
  <si>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</si>
  <si>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</si>
  <si>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</si>
  <si>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</si>
  <si>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</si>
  <si>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</si>
  <si>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</si>
  <si>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</si>
  <si>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</si>
  <si>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</si>
  <si>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</si>
  <si>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</si>
  <si>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</si>
  <si>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</si>
  <si>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</si>
  <si>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</si>
  <si>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</si>
  <si>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</si>
  <si>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</si>
  <si>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</si>
  <si>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</si>
  <si>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</si>
  <si>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</si>
  <si>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</si>
  <si>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</si>
  <si>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</si>
  <si>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</si>
  <si>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</si>
  <si>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</si>
  <si>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</si>
  <si>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</si>
  <si>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</si>
  <si>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</si>
  <si>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</si>
  <si>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</si>
  <si>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</si>
  <si>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</si>
  <si>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</si>
  <si>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</si>
  <si>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</si>
  <si>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</si>
  <si>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</si>
  <si>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</si>
  <si>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</si>
  <si>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</si>
  <si>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</si>
  <si>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</si>
  <si>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</si>
  <si>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</si>
  <si>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</si>
  <si>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</si>
  <si>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</si>
  <si>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</si>
  <si>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</si>
  <si>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</si>
  <si>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</si>
  <si>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</si>
  <si>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</si>
  <si>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</si>
  <si>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</si>
  <si>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</si>
  <si>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</si>
  <si>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</si>
  <si>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</si>
  <si>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</si>
  <si>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</si>
  <si>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</si>
  <si>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</si>
  <si>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</si>
  <si>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</si>
  <si>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</si>
  <si>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</si>
  <si>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</si>
  <si>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</si>
  <si>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</si>
  <si>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</si>
  <si>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</si>
  <si>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</si>
  <si>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</si>
  <si>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</si>
  <si>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</si>
  <si>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</si>
  <si>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</si>
  <si>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</si>
  <si>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</si>
  <si>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</si>
  <si>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</si>
  <si>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</si>
  <si>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</si>
  <si>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</si>
  <si>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</si>
  <si>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</si>
  <si>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</si>
  <si>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</si>
  <si>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</si>
  <si>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</si>
  <si>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</si>
  <si>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</si>
  <si>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</si>
  <si>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</si>
  <si>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</si>
  <si>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</si>
  <si>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</si>
  <si>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</si>
  <si>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</si>
  <si>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</si>
  <si>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</si>
  <si>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</si>
  <si>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</si>
  <si>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</si>
  <si>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</si>
  <si>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</si>
  <si>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</si>
  <si>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</si>
  <si>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</si>
  <si>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</si>
  <si>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</si>
  <si>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</si>
  <si>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</si>
  <si>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</si>
  <si>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</si>
  <si>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</si>
  <si>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</si>
  <si>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</si>
  <si>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</si>
  <si>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</si>
  <si>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</si>
  <si>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</si>
  <si>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</si>
  <si>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</si>
  <si>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</si>
  <si>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</si>
  <si>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</si>
  <si>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</si>
  <si>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</si>
  <si>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</si>
  <si>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</si>
  <si>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</si>
  <si>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</si>
  <si>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</si>
  <si>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</si>
  <si>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</si>
  <si>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</si>
  <si>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</si>
  <si>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</si>
  <si>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</si>
  <si>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</si>
  <si>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</si>
  <si>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</si>
  <si>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</si>
  <si>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</si>
  <si>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</si>
  <si>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</si>
  <si>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</si>
  <si>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</si>
  <si>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</si>
  <si>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</si>
  <si>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</si>
  <si>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</si>
  <si>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</si>
  <si>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</si>
  <si>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</si>
  <si>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</si>
  <si>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</si>
  <si>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</si>
  <si>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</si>
  <si>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</si>
  <si>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</si>
  <si>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</si>
  <si>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</si>
  <si>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</si>
  <si>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</si>
  <si>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</si>
  <si>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</si>
  <si>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</si>
  <si>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</si>
  <si>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</si>
  <si>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</si>
  <si>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</si>
  <si>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</si>
  <si>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</si>
  <si>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</si>
  <si>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</si>
  <si>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</si>
  <si>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</si>
  <si>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</si>
  <si>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</si>
  <si>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</si>
  <si>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</si>
  <si>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</si>
  <si>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</si>
  <si>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</si>
  <si>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</si>
  <si>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</si>
  <si>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</si>
  <si>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</si>
  <si>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</si>
  <si>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</si>
  <si>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</si>
  <si>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</si>
  <si>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</si>
  <si>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</si>
  <si>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</si>
  <si>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</si>
  <si>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</si>
  <si>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</si>
  <si>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</si>
  <si>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</si>
  <si>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</si>
  <si>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</si>
  <si>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</si>
  <si>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</si>
  <si>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</si>
  <si>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</si>
  <si>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</si>
  <si>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</si>
  <si>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</si>
  <si>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</si>
  <si>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</si>
  <si>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</si>
  <si>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</si>
  <si>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</si>
  <si>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</si>
  <si>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</si>
  <si>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</si>
  <si>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</si>
  <si>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</si>
  <si>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</si>
  <si>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</si>
  <si>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</si>
  <si>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</si>
  <si>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</si>
  <si>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</si>
  <si>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</si>
  <si>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</si>
  <si>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</si>
  <si>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</si>
  <si>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</si>
  <si>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</si>
  <si>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</si>
  <si>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</si>
  <si>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</si>
  <si>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</si>
  <si>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</si>
  <si>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</si>
  <si>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</si>
  <si>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</si>
  <si>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</si>
  <si>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</si>
  <si>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</si>
  <si>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</si>
  <si>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</si>
  <si>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</si>
  <si>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</si>
  <si>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</si>
  <si>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</si>
  <si>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</si>
  <si>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</si>
  <si>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</si>
  <si>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</si>
  <si>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</si>
  <si>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</si>
  <si>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</si>
  <si>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</si>
  <si>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</si>
  <si>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</si>
  <si>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</si>
  <si>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</si>
  <si>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</si>
  <si>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</si>
  <si>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</si>
  <si>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</si>
  <si>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</si>
  <si>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</si>
  <si>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</si>
  <si>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</si>
  <si>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</si>
  <si>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</si>
  <si>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</si>
  <si>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</si>
  <si>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</si>
  <si>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</si>
  <si>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</si>
  <si>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</si>
  <si>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</si>
  <si>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</si>
  <si>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</si>
  <si>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</si>
  <si>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</si>
  <si>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</si>
  <si>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</si>
  <si>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</si>
  <si>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</si>
  <si>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</si>
  <si>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</si>
  <si>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</si>
  <si>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</si>
  <si>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</si>
  <si>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</si>
  <si>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</si>
  <si>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</si>
  <si>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</si>
  <si>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</si>
  <si>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</si>
  <si>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</si>
  <si>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</si>
  <si>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</si>
  <si>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</si>
  <si>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</si>
  <si>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</si>
  <si>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</si>
  <si>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</si>
  <si>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</si>
  <si>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</si>
  <si>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</si>
  <si>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</si>
  <si>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</si>
  <si>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</si>
  <si>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</si>
  <si>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</si>
  <si>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</si>
  <si>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</si>
  <si>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</si>
  <si>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</si>
  <si>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</si>
  <si>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</si>
  <si>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</si>
  <si>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</si>
  <si>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</si>
  <si>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</si>
  <si>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</si>
  <si>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</si>
  <si>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</si>
  <si>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</si>
  <si>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</si>
  <si>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</si>
  <si>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</si>
  <si>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</si>
  <si>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</si>
  <si>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</si>
  <si>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</si>
  <si>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</si>
  <si>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</si>
  <si>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</si>
  <si>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</si>
  <si>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</si>
  <si>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</si>
  <si>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</si>
  <si>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</si>
  <si>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</si>
  <si>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</si>
  <si>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</si>
  <si>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</si>
  <si>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</si>
  <si>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</si>
  <si>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</si>
  <si>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</si>
  <si>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</si>
  <si>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</si>
  <si>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</si>
  <si>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</si>
  <si>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</si>
  <si>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</si>
  <si>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</si>
  <si>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</si>
  <si>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</si>
  <si>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</si>
  <si>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</si>
  <si>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</si>
  <si>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</si>
  <si>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</si>
  <si>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</si>
  <si>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</si>
  <si>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</si>
  <si>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</si>
  <si>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</si>
  <si>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</si>
  <si>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</si>
  <si>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</si>
  <si>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</si>
  <si>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</si>
  <si>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</si>
  <si>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</si>
  <si>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</si>
  <si>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</si>
  <si>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</si>
  <si>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</si>
  <si>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</si>
  <si>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</si>
  <si>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</si>
  <si>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</si>
  <si>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</si>
  <si>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</si>
  <si>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</si>
  <si>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</si>
  <si>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</si>
  <si>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</si>
  <si>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</si>
  <si>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</si>
  <si>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</si>
  <si>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</si>
  <si>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</si>
  <si>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</si>
  <si>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</si>
  <si>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</si>
  <si>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</si>
  <si>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</si>
  <si>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</si>
  <si>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</si>
  <si>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</si>
  <si>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</si>
  <si>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</si>
  <si>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</si>
  <si>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</si>
  <si>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</si>
  <si>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</si>
  <si>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</si>
  <si>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</si>
  <si>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</si>
  <si>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</si>
  <si>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</si>
  <si>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</si>
  <si>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</si>
  <si>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</si>
  <si>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</si>
  <si>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</si>
  <si>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</si>
  <si>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</si>
  <si>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</si>
  <si>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</si>
  <si>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</si>
  <si>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</si>
  <si>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</si>
  <si>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</si>
  <si>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</si>
  <si>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</si>
  <si>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</si>
  <si>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</si>
  <si>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</si>
  <si>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</si>
  <si>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</si>
  <si>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</si>
  <si>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</si>
  <si>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</si>
  <si>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</si>
  <si>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</si>
  <si>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</si>
  <si>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</si>
  <si>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</si>
  <si>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</si>
  <si>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</si>
  <si>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</si>
  <si>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</si>
  <si>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</si>
  <si>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</si>
  <si>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</si>
  <si>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</si>
  <si>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</si>
  <si>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</si>
  <si>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</si>
  <si>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</si>
  <si>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</si>
  <si>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</si>
  <si>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</si>
  <si>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</si>
  <si>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</si>
  <si>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</si>
  <si>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</si>
  <si>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</si>
  <si>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</si>
  <si>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</si>
  <si>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</si>
  <si>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</si>
  <si>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</si>
  <si>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</si>
  <si>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</si>
  <si>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</si>
  <si>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</si>
  <si>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</si>
  <si>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</si>
  <si>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</si>
  <si>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</si>
  <si>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</si>
  <si>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</si>
  <si>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</si>
  <si>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</si>
  <si>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</si>
  <si>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</si>
  <si>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</si>
  <si>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</si>
  <si>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</si>
  <si>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</si>
  <si>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</si>
  <si>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</si>
  <si>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</si>
  <si>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</si>
  <si>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</si>
  <si>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</si>
  <si>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</si>
  <si>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</si>
  <si>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</si>
  <si>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</si>
  <si>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</si>
  <si>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</si>
  <si>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</si>
  <si>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</si>
  <si>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</si>
  <si>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</si>
  <si>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</si>
  <si>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</si>
  <si>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</si>
  <si>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</si>
  <si>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</si>
  <si>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</si>
  <si>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</si>
  <si>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</si>
  <si>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</si>
  <si>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</si>
  <si>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</si>
  <si>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</si>
  <si>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</si>
  <si>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</si>
  <si>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</si>
  <si>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</si>
  <si>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</si>
  <si>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</si>
  <si>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</si>
  <si>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</si>
  <si>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</si>
  <si>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</si>
  <si>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</si>
  <si>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</si>
  <si>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</si>
  <si>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</si>
  <si>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</si>
  <si>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</si>
  <si>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</si>
  <si>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</si>
  <si>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</si>
  <si>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</si>
  <si>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</si>
  <si>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</si>
  <si>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</si>
  <si>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</si>
  <si>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</si>
  <si>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</si>
  <si>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</si>
  <si>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</si>
  <si>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</si>
  <si>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</si>
  <si>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</si>
  <si>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</si>
  <si>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</si>
  <si>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</si>
  <si>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</si>
  <si>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</si>
  <si>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</si>
  <si>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</si>
  <si>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</si>
  <si>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</si>
  <si>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</si>
  <si>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</si>
  <si>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</si>
  <si>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</si>
  <si>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</si>
  <si>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</si>
  <si>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</si>
  <si>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</si>
  <si>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</si>
  <si>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</si>
  <si>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</si>
  <si>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</si>
  <si>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</si>
  <si>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</si>
  <si>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</si>
  <si>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</si>
  <si>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</si>
  <si>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</si>
  <si>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</si>
  <si>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</si>
  <si>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</si>
  <si>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</si>
  <si>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</si>
  <si>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</si>
  <si>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</si>
  <si>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</si>
  <si>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</si>
  <si>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</si>
  <si>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</si>
  <si>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</si>
  <si>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</si>
  <si>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</si>
  <si>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</si>
  <si>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</si>
  <si>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</si>
  <si>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</si>
  <si>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</si>
  <si>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</si>
  <si>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</si>
  <si>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</si>
  <si>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</si>
  <si>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</si>
  <si>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</si>
  <si>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</si>
  <si>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</si>
  <si>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</si>
  <si>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</si>
  <si>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</si>
  <si>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</si>
  <si>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</si>
  <si>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</si>
  <si>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</si>
  <si>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</si>
  <si>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</si>
  <si>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</si>
  <si>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</si>
  <si>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</si>
  <si>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</si>
  <si>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</si>
  <si>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</si>
  <si>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</si>
  <si>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</si>
  <si>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</si>
  <si>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</si>
  <si>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</si>
  <si>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</si>
  <si>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</si>
  <si>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</si>
  <si>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</si>
  <si>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</si>
  <si>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</si>
  <si>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</si>
  <si>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</si>
  <si>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</si>
  <si>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</si>
  <si>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</si>
  <si>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</si>
  <si>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</si>
  <si>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</si>
  <si>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</si>
  <si>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</si>
  <si>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</si>
  <si>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</si>
  <si>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</si>
  <si>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</si>
  <si>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</si>
  <si>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</si>
  <si>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</si>
  <si>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</si>
  <si>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</si>
  <si>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</si>
  <si>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</si>
  <si>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</si>
  <si>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</si>
  <si>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</si>
  <si>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</si>
  <si>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</si>
  <si>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</si>
  <si>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</si>
  <si>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</si>
  <si>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</si>
  <si>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</si>
  <si>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</si>
  <si>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</si>
  <si>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</si>
  <si>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</si>
  <si>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</si>
  <si>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</si>
  <si>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</si>
  <si>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</si>
  <si>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</si>
  <si>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</si>
  <si>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</si>
  <si>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</si>
  <si>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</si>
  <si>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</si>
  <si>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</si>
  <si>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</si>
  <si>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</si>
  <si>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</si>
  <si>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</si>
  <si>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</si>
  <si>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</si>
  <si>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</si>
  <si>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</si>
  <si>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</si>
  <si>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</si>
  <si>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</si>
  <si>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</si>
  <si>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</si>
  <si>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</si>
  <si>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</si>
  <si>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</si>
  <si>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</si>
  <si>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</si>
  <si>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</si>
  <si>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</si>
  <si>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</si>
  <si>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</si>
  <si>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</si>
  <si>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</si>
  <si>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</si>
  <si>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</si>
  <si>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</si>
  <si>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</si>
  <si>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</si>
  <si>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</si>
  <si>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</si>
  <si>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</si>
  <si>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</si>
  <si>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</si>
  <si>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</si>
  <si>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</si>
  <si>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</si>
  <si>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</si>
  <si>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</si>
  <si>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</si>
  <si>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</si>
  <si>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</si>
  <si>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</si>
  <si>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</si>
  <si>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</si>
  <si>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</si>
  <si>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</si>
  <si>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</si>
  <si>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</si>
  <si>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</si>
  <si>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</si>
  <si>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</si>
  <si>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</si>
  <si>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</si>
  <si>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</si>
  <si>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</si>
  <si>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</si>
  <si>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</si>
  <si>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</si>
  <si>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</si>
  <si>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</si>
  <si>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</si>
  <si>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</si>
  <si>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</si>
  <si>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</si>
  <si>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</si>
  <si>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</si>
  <si>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</si>
  <si>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</si>
  <si>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</si>
  <si>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</si>
  <si>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</si>
  <si>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</si>
  <si>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</si>
  <si>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</si>
  <si>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</si>
  <si>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</si>
  <si>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</si>
  <si>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</si>
  <si>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</si>
  <si>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</si>
  <si>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</si>
  <si>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</si>
  <si>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</si>
  <si>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</si>
  <si>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</si>
  <si>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</si>
  <si>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</si>
  <si>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</si>
  <si>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</si>
  <si>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</si>
  <si>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</si>
  <si>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</si>
  <si>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</si>
  <si>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</si>
  <si>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</si>
  <si>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</si>
  <si>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</si>
  <si>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</si>
  <si>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</si>
  <si>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</si>
  <si>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</si>
  <si>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</si>
  <si>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</si>
  <si>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</si>
  <si>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</si>
  <si>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</si>
  <si>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</si>
  <si>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</si>
  <si>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</si>
  <si>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</si>
  <si>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</si>
  <si>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</si>
  <si>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</si>
  <si>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</si>
  <si>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</si>
  <si>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</si>
  <si>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</si>
  <si>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</si>
  <si>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</si>
  <si>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</si>
  <si>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</si>
  <si>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</si>
  <si>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</si>
  <si>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</si>
  <si>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</si>
  <si>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</si>
  <si>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</si>
  <si>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</si>
  <si>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</si>
  <si>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</si>
  <si>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</si>
  <si>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</si>
  <si>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</si>
  <si>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</si>
  <si>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</si>
  <si>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</si>
  <si>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</si>
  <si>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</si>
  <si>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</si>
  <si>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</si>
  <si>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</si>
  <si>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</si>
  <si>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</si>
  <si>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</si>
  <si>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</si>
  <si>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</si>
  <si>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</si>
  <si>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</si>
  <si>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</si>
  <si>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</si>
  <si>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</si>
  <si>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</si>
  <si>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</si>
  <si>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</si>
  <si>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</si>
  <si>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</si>
  <si>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</si>
  <si>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</si>
  <si>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</si>
  <si>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</si>
  <si>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</si>
  <si>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</si>
  <si>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</si>
  <si>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</si>
  <si>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</si>
  <si>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</si>
  <si>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</si>
  <si>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</si>
  <si>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</si>
  <si>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</si>
  <si>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</si>
  <si>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</si>
  <si>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</si>
  <si>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</si>
  <si>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</si>
  <si>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</si>
  <si>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</si>
  <si>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</si>
  <si>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</si>
  <si>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</si>
  <si>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</si>
  <si>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</si>
  <si>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</si>
  <si>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</si>
  <si>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</si>
  <si>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</si>
  <si>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</si>
  <si>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</si>
  <si>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</si>
  <si>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</si>
  <si>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</si>
  <si>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</si>
  <si>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</si>
  <si>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</si>
  <si>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</si>
  <si>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</si>
  <si>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</si>
  <si>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</si>
  <si>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</si>
  <si>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</si>
  <si>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</si>
  <si>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</si>
  <si>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</si>
  <si>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</si>
  <si>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</si>
  <si>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</si>
  <si>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</si>
  <si>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</si>
  <si>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</si>
  <si>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</si>
  <si>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</si>
  <si>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</si>
  <si>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</si>
  <si>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</si>
  <si>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</si>
  <si>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</si>
  <si>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</si>
  <si>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</si>
  <si>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</si>
  <si>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</si>
  <si>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</si>
  <si>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</si>
  <si>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</si>
  <si>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</si>
  <si>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</si>
  <si>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</si>
  <si>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</si>
  <si>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</si>
  <si>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</si>
  <si>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</si>
  <si>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</si>
  <si>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</si>
  <si>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</si>
  <si>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</si>
  <si>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</si>
  <si>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</si>
  <si>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</si>
  <si>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</si>
  <si>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</si>
  <si>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</si>
  <si>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</si>
  <si>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</si>
  <si>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</si>
  <si>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</si>
  <si>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</si>
  <si>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</si>
  <si>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</si>
  <si>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</si>
  <si>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</si>
  <si>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</si>
  <si>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</si>
  <si>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</si>
  <si>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</si>
  <si>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</si>
  <si>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</si>
  <si>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</si>
  <si>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</si>
  <si>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</si>
  <si>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</si>
  <si>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</si>
  <si>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</si>
  <si>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</si>
  <si>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</si>
  <si>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</si>
  <si>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</si>
  <si>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</si>
  <si>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</si>
  <si>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</si>
  <si>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</si>
  <si>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</si>
  <si>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</si>
  <si>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</si>
  <si>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</si>
  <si>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</si>
  <si>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</si>
  <si>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</si>
  <si>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</si>
  <si>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</si>
  <si>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</si>
  <si>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</si>
  <si>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</si>
  <si>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</si>
  <si>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</si>
  <si>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</si>
  <si>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</si>
  <si>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</si>
  <si>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</si>
  <si>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</si>
  <si>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</si>
  <si>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</si>
  <si>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</si>
  <si>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</si>
  <si>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</si>
  <si>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</si>
  <si>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</si>
  <si>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</si>
  <si>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</si>
  <si>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</si>
  <si>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</si>
  <si>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</si>
  <si>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</si>
  <si>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</si>
  <si>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</si>
  <si>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</si>
  <si>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</si>
  <si>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</si>
  <si>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</si>
  <si>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</si>
  <si>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</si>
  <si>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</si>
  <si>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</si>
  <si>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</si>
  <si>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</si>
  <si>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</si>
  <si>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</si>
  <si>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</si>
  <si>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</si>
  <si>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</si>
  <si>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</si>
  <si>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</si>
  <si>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</si>
  <si>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</si>
  <si>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</si>
  <si>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</si>
  <si>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</si>
  <si>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</si>
  <si>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</si>
  <si>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</si>
  <si>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</si>
  <si>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</si>
  <si>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</si>
  <si>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</si>
  <si>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</si>
  <si>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</si>
  <si>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</si>
  <si>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</si>
  <si>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</si>
  <si>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</si>
  <si>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</si>
  <si>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</si>
  <si>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</si>
  <si>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</si>
  <si>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</si>
  <si>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</si>
  <si>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</si>
  <si>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</si>
  <si>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</si>
  <si>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</si>
  <si>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</si>
  <si>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</si>
  <si>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</si>
  <si>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</si>
  <si>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</si>
  <si>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</si>
  <si>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</si>
  <si>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</si>
  <si>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</si>
  <si>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</si>
  <si>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</si>
  <si>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</si>
  <si>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</si>
  <si>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</si>
  <si>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</si>
  <si>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</si>
  <si>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</si>
  <si>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</si>
  <si>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</si>
  <si>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</si>
  <si>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</si>
  <si>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</si>
  <si>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</si>
  <si>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</si>
  <si>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</si>
  <si>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</si>
  <si>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</si>
  <si>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</si>
  <si>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</si>
  <si>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</si>
  <si>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</si>
  <si>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</si>
  <si>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</si>
  <si>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</si>
  <si>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</si>
  <si>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</si>
  <si>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</si>
  <si>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</si>
  <si>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</si>
  <si>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</si>
  <si>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</si>
  <si>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</si>
  <si>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</si>
  <si>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</si>
  <si>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</si>
  <si>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</si>
  <si>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</si>
  <si>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</si>
  <si>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</si>
  <si>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</si>
  <si>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</si>
  <si>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</si>
  <si>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</si>
  <si>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</si>
  <si>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</si>
  <si>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</si>
  <si>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</si>
  <si>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</si>
  <si>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</si>
  <si>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</si>
  <si>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</si>
  <si>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</si>
  <si>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</si>
  <si>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</si>
  <si>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</si>
  <si>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</si>
  <si>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</si>
  <si>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</si>
  <si>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</si>
  <si>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</si>
  <si>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</si>
  <si>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</si>
  <si>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</si>
  <si>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</si>
  <si>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</si>
  <si>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</si>
  <si>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</si>
  <si>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</si>
  <si>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</si>
  <si>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</si>
  <si>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</si>
  <si>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</si>
  <si>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</si>
  <si>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</si>
  <si>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</si>
  <si>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</si>
  <si>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</si>
  <si>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</si>
  <si>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</si>
  <si>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</si>
  <si>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</si>
  <si>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</si>
  <si>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</si>
  <si>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</si>
  <si>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</si>
  <si>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</si>
  <si>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</si>
  <si>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</si>
  <si>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</si>
  <si>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</si>
  <si>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</si>
  <si>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</si>
  <si>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</si>
  <si>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</si>
  <si>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</si>
  <si>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</si>
  <si>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</si>
  <si>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</si>
  <si>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</si>
  <si>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</si>
  <si>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</si>
  <si>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</si>
  <si>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</si>
  <si>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</si>
  <si>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</si>
  <si>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</si>
  <si>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</si>
  <si>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</si>
  <si>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</si>
  <si>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</si>
  <si>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</si>
  <si>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</si>
  <si>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</si>
  <si>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</si>
  <si>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</si>
  <si>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</si>
  <si>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</si>
  <si>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</si>
  <si>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</si>
  <si>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</si>
  <si>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</si>
  <si>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</si>
  <si>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</si>
  <si>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</si>
  <si>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</si>
  <si>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</si>
  <si>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</si>
  <si>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</si>
  <si>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</si>
  <si>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</si>
  <si>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</si>
  <si>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</si>
  <si>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</si>
  <si>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</si>
  <si>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</si>
  <si>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</si>
  <si>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</si>
  <si>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</si>
  <si>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</si>
  <si>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</si>
  <si>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</si>
  <si>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</si>
  <si>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</si>
  <si>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</si>
  <si>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</si>
  <si>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</si>
  <si>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</si>
  <si>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</si>
  <si>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</si>
  <si>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</si>
  <si>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</si>
  <si>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</si>
  <si>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</si>
  <si>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</si>
  <si>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</si>
  <si>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</si>
  <si>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</si>
  <si>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</si>
  <si>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</si>
  <si>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</si>
  <si>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</si>
  <si>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</si>
  <si>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</si>
  <si>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</si>
  <si>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</si>
  <si>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</si>
  <si>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</si>
  <si>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</si>
  <si>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</si>
  <si>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</si>
  <si>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</si>
  <si>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</si>
  <si>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</si>
  <si>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</si>
  <si>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</si>
  <si>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</si>
  <si>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</si>
  <si>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</si>
  <si>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</si>
  <si>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</si>
  <si>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</si>
  <si>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</si>
  <si>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</si>
  <si>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</si>
  <si>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</si>
  <si>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</si>
  <si>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</si>
  <si>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</si>
  <si>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</si>
  <si>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</si>
  <si>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</si>
  <si>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</si>
  <si>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</si>
  <si>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</si>
  <si>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</si>
  <si>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</si>
  <si>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</si>
  <si>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</si>
  <si>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</si>
  <si>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</si>
  <si>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</si>
  <si>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</si>
  <si>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</si>
  <si>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</si>
  <si>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</si>
  <si>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</si>
  <si>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</si>
  <si>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</si>
  <si>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</si>
  <si>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</si>
  <si>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</si>
  <si>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</si>
  <si>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</si>
  <si>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</si>
  <si>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</si>
  <si>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</si>
  <si>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</si>
  <si>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</si>
  <si>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</si>
  <si>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</si>
  <si>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</si>
  <si>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</si>
  <si>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</si>
  <si>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</si>
  <si>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</si>
  <si>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</si>
  <si>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</si>
  <si>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</si>
  <si>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</si>
  <si>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</si>
  <si>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</si>
  <si>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</si>
  <si>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</si>
  <si>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</si>
  <si>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</si>
  <si>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</si>
  <si>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</si>
  <si>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</si>
  <si>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</si>
  <si>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</si>
  <si>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</si>
  <si>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</si>
  <si>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</si>
  <si>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</si>
  <si>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</si>
  <si>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</si>
  <si>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</si>
  <si>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</si>
  <si>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</si>
  <si>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</si>
  <si>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</si>
  <si>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</si>
  <si>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</si>
  <si>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</si>
  <si>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</si>
  <si>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</si>
  <si>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</si>
  <si>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</si>
  <si>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</si>
  <si>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</si>
  <si>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</si>
  <si>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</si>
  <si>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</si>
  <si>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</si>
  <si>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</si>
  <si>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</si>
  <si>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</si>
  <si>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</si>
  <si>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</si>
  <si>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</si>
  <si>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</si>
  <si>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</si>
  <si>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</si>
  <si>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</si>
  <si>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</si>
  <si>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</si>
  <si>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</si>
  <si>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</si>
  <si>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</si>
  <si>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</si>
  <si>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</si>
  <si>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</si>
  <si>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</si>
  <si>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</si>
  <si>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</si>
  <si>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</si>
  <si>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</si>
  <si>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</si>
  <si>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</si>
  <si>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</si>
  <si>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</si>
  <si>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</si>
  <si>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</si>
  <si>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</si>
  <si>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</si>
  <si>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</si>
  <si>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</si>
  <si>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</si>
  <si>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</si>
  <si>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</si>
  <si>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</si>
  <si>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</si>
  <si>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</si>
  <si>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</si>
  <si>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</si>
  <si>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</si>
  <si>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</si>
  <si>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</si>
  <si>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</si>
  <si>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</si>
  <si>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</si>
  <si>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</si>
  <si>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</si>
  <si>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</si>
  <si>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</si>
  <si>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</si>
  <si>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</si>
  <si>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</si>
  <si>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</si>
  <si>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</si>
  <si>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</si>
  <si>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</si>
  <si>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</si>
  <si>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</si>
  <si>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</si>
  <si>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</si>
  <si>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</si>
  <si>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</si>
  <si>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</si>
  <si>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</si>
  <si>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</si>
  <si>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</si>
  <si>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</si>
  <si>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</si>
  <si>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</si>
  <si>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</si>
  <si>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</si>
  <si>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</si>
  <si>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</si>
  <si>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</si>
  <si>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</si>
  <si>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</si>
  <si>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</si>
  <si>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</si>
  <si>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</si>
  <si>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</si>
  <si>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</si>
  <si>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</si>
  <si>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</si>
  <si>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</si>
  <si>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</si>
  <si>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</si>
  <si>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</si>
  <si>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</si>
  <si>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</si>
  <si>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</si>
  <si>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</si>
  <si>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</si>
  <si>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</si>
  <si>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</si>
  <si>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</si>
  <si>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</si>
  <si>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</si>
  <si>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</si>
  <si>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</si>
  <si>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</si>
  <si>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</si>
  <si>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</si>
  <si>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</si>
  <si>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</si>
  <si>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</si>
  <si>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</si>
  <si>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</si>
  <si>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</si>
  <si>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</si>
  <si>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</si>
  <si>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</si>
  <si>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</si>
  <si>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</si>
  <si>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</si>
  <si>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</si>
  <si>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</si>
  <si>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</si>
  <si>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</si>
  <si>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</si>
  <si>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</si>
  <si>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</si>
  <si>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</si>
  <si>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</si>
  <si>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</si>
  <si>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</si>
  <si>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</si>
  <si>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</si>
  <si>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</si>
  <si>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</si>
  <si>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</si>
  <si>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</si>
  <si>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</si>
  <si>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</si>
  <si>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</si>
  <si>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</si>
  <si>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</si>
  <si>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</si>
  <si>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</si>
  <si>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</si>
  <si>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</si>
  <si>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</si>
  <si>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</si>
  <si>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</si>
  <si>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</si>
  <si>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</si>
  <si>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</si>
  <si>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</si>
  <si>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</si>
  <si>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</si>
  <si>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</si>
  <si>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</si>
  <si>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</si>
  <si>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</si>
  <si>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</si>
  <si>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</si>
  <si>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</si>
  <si>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</si>
  <si>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</si>
  <si>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</si>
  <si>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</si>
  <si>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</si>
  <si>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</si>
  <si>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</si>
  <si>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</si>
  <si>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</si>
  <si>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</si>
  <si>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</si>
  <si>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</si>
  <si>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</si>
  <si>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</si>
  <si>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</si>
  <si>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</si>
  <si>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</si>
  <si>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</si>
  <si>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</si>
  <si>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</si>
  <si>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</si>
  <si>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</si>
  <si>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</si>
  <si>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</si>
  <si>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</si>
  <si>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</si>
  <si>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</si>
  <si>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</si>
  <si>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</si>
  <si>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</si>
  <si>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</si>
  <si>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</si>
  <si>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</si>
  <si>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</si>
  <si>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</si>
  <si>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</si>
  <si>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</si>
  <si>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</si>
  <si>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</si>
  <si>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</si>
  <si>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</si>
  <si>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</si>
  <si>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</si>
  <si>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</si>
  <si>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</si>
  <si>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</si>
  <si>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</si>
  <si>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</si>
  <si>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</si>
  <si>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</si>
  <si>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</si>
  <si>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</si>
  <si>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</si>
  <si>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</si>
  <si>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</si>
  <si>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</si>
  <si>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</si>
  <si>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</si>
  <si>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</si>
  <si>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</si>
  <si>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</si>
  <si>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</si>
  <si>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</si>
  <si>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</si>
  <si>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</si>
  <si>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</si>
  <si>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</si>
  <si>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</si>
  <si>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</si>
  <si>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</si>
  <si>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</si>
  <si>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</si>
  <si>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</si>
  <si>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</si>
  <si>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</si>
  <si>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</si>
  <si>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</si>
  <si>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</si>
  <si>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</si>
  <si>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</si>
  <si>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</si>
  <si>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</si>
  <si>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</si>
  <si>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</si>
  <si>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</si>
  <si>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</si>
  <si>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</si>
  <si>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</si>
  <si>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</si>
  <si>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</si>
  <si>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</si>
  <si>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</si>
  <si>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</si>
  <si>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</si>
  <si>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</si>
  <si>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</si>
  <si>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</si>
  <si>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</si>
  <si>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</si>
  <si>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</si>
  <si>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</si>
  <si>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</si>
  <si>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</si>
  <si>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</si>
  <si>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</si>
  <si>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</si>
  <si>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</si>
  <si>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</si>
  <si>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</si>
  <si>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</si>
  <si>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</si>
  <si>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</si>
  <si>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</si>
  <si>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</si>
  <si>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</si>
  <si>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</si>
  <si>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</si>
  <si>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</si>
  <si>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</si>
  <si>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</si>
  <si>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</si>
  <si>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</si>
  <si>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</si>
  <si>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</si>
  <si>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</si>
  <si>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</si>
  <si>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</si>
  <si>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</si>
  <si>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</si>
  <si>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</si>
  <si>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</si>
  <si>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</si>
  <si>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</si>
  <si>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</si>
  <si>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</si>
  <si>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</si>
  <si>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</si>
  <si>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</si>
  <si>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</si>
  <si>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</si>
  <si>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</si>
  <si>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</si>
  <si>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</si>
  <si>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</si>
  <si>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</si>
  <si>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</si>
  <si>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</si>
  <si>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</si>
  <si>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</si>
  <si>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</si>
  <si>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</si>
  <si>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</si>
  <si>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</si>
  <si>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</si>
  <si>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</si>
  <si>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</si>
  <si>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</si>
  <si>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</si>
  <si>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</si>
  <si>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</si>
  <si>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</si>
  <si>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</si>
  <si>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</si>
  <si>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</si>
  <si>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</si>
  <si>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</si>
  <si>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</si>
  <si>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</si>
  <si>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</si>
  <si>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</si>
  <si>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</si>
  <si>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</si>
  <si>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</si>
  <si>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</si>
  <si>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</si>
  <si>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</si>
  <si>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</si>
  <si>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</si>
  <si>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</si>
  <si>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</si>
  <si>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</si>
  <si>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</si>
  <si>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</si>
  <si>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</si>
  <si>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</si>
  <si>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</si>
  <si>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</si>
  <si>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</si>
  <si>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</si>
  <si>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</si>
  <si>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</si>
  <si>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</si>
  <si>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</si>
  <si>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</si>
  <si>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</si>
  <si>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</si>
  <si>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</si>
  <si>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</si>
  <si>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</si>
  <si>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</si>
  <si>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</si>
  <si>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</si>
  <si>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</si>
  <si>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</si>
  <si>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</si>
  <si>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</si>
  <si>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</si>
  <si>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</si>
  <si>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</si>
  <si>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</si>
  <si>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</si>
  <si>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</si>
  <si>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</si>
  <si>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</si>
  <si>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</si>
  <si>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</si>
  <si>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</si>
  <si>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</si>
  <si>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</si>
  <si>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</si>
  <si>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</si>
  <si>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</si>
  <si>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</si>
  <si>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</si>
  <si>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</si>
  <si>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</si>
  <si>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</si>
  <si>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</si>
  <si>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</si>
  <si>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</si>
  <si>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</si>
  <si>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</si>
  <si>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</si>
  <si>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</si>
  <si>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</si>
  <si>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</si>
  <si>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</si>
  <si>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</si>
  <si>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</si>
  <si>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</si>
  <si>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</si>
  <si>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</si>
  <si>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</si>
  <si>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</si>
  <si>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</si>
  <si>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</si>
  <si>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</si>
  <si>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</si>
  <si>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</si>
  <si>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</si>
  <si>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</si>
  <si>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</si>
  <si>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</si>
  <si>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</si>
  <si>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</si>
  <si>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</si>
  <si>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</si>
  <si>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</si>
  <si>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</si>
  <si>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</si>
  <si>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</si>
  <si>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</si>
  <si>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</si>
  <si>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</si>
  <si>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</si>
  <si>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</si>
  <si>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</si>
  <si>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</si>
  <si>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</si>
  <si>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</si>
  <si>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</si>
  <si>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</si>
  <si>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</si>
  <si>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</si>
  <si>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</si>
  <si>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</si>
  <si>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</si>
  <si>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</si>
  <si>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</si>
  <si>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</si>
  <si>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</si>
  <si>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</si>
  <si>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</si>
  <si>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</si>
  <si>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</si>
  <si>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</si>
  <si>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</si>
  <si>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</si>
  <si>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</si>
  <si>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</si>
  <si>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</si>
  <si>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</si>
  <si>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</si>
  <si>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</si>
  <si>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</si>
  <si>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</si>
  <si>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</si>
  <si>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</si>
  <si>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</si>
  <si>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</si>
  <si>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</si>
  <si>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</si>
  <si>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</si>
  <si>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</si>
  <si>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</si>
  <si>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</si>
  <si>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</si>
  <si>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</si>
  <si>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</si>
  <si>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</si>
  <si>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</si>
  <si>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</si>
  <si>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</si>
  <si>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</si>
  <si>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</si>
  <si>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</si>
  <si>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</si>
  <si>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</si>
  <si>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</si>
  <si>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</si>
  <si>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</si>
  <si>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</si>
  <si>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</si>
  <si>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</si>
  <si>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</si>
  <si>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</si>
  <si>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</si>
  <si>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</si>
  <si>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</si>
  <si>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</si>
  <si>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</si>
  <si>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</si>
  <si>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</si>
  <si>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</si>
  <si>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</si>
  <si>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</si>
  <si>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</si>
  <si>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</si>
  <si>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</si>
  <si>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</si>
  <si>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</si>
  <si>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</si>
  <si>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</si>
  <si>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</si>
  <si>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</si>
  <si>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</si>
  <si>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</si>
  <si>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</si>
  <si>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</si>
  <si>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</si>
  <si>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</si>
  <si>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</si>
  <si>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</si>
  <si>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</si>
  <si>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</si>
  <si>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</si>
  <si>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</si>
  <si>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</si>
  <si>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</si>
  <si>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</si>
  <si>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</si>
  <si>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</si>
  <si>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</si>
  <si>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</si>
  <si>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</si>
  <si>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</si>
  <si>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</si>
  <si>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</si>
  <si>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</si>
  <si>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</si>
  <si>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</si>
  <si>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</si>
  <si>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</si>
  <si>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</si>
  <si>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</si>
  <si>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</si>
  <si>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</si>
  <si>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</si>
  <si>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</si>
  <si>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</si>
  <si>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</si>
  <si>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</si>
  <si>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</si>
  <si>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</si>
  <si>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</si>
  <si>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</si>
  <si>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</si>
  <si>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</si>
  <si>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</si>
  <si>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</si>
  <si>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</si>
  <si>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</si>
  <si>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</si>
  <si>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</si>
  <si>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</si>
  <si>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</si>
  <si>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</si>
  <si>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</si>
  <si>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</si>
  <si>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</si>
  <si>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</si>
  <si>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</si>
  <si>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</si>
  <si>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</si>
  <si>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</si>
  <si>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</si>
  <si>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</si>
  <si>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</si>
  <si>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</si>
  <si>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</si>
  <si>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</si>
  <si>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</si>
  <si>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</si>
  <si>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</si>
  <si>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</si>
  <si>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</si>
  <si>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</si>
  <si>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</si>
  <si>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</si>
  <si>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</si>
  <si>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</si>
  <si>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</si>
  <si>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</si>
  <si>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</si>
  <si>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</si>
  <si>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</si>
  <si>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</si>
  <si>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</si>
  <si>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</si>
  <si>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</si>
  <si>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</si>
  <si>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</si>
  <si>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</si>
  <si>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</si>
  <si>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</si>
  <si>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</si>
  <si>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</si>
  <si>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</si>
  <si>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</si>
  <si>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</si>
  <si>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</si>
  <si>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</si>
  <si>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</si>
  <si>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</si>
  <si>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</si>
  <si>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</si>
  <si>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</si>
  <si>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</si>
  <si>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</si>
  <si>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</si>
  <si>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</si>
  <si>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</si>
  <si>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</si>
  <si>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</si>
  <si>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</si>
  <si>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</si>
  <si>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</si>
  <si>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</si>
  <si>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</si>
  <si>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</si>
  <si>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</si>
  <si>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</si>
  <si>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</si>
  <si>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</si>
  <si>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</si>
  <si>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</si>
  <si>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</si>
  <si>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</si>
  <si>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</si>
  <si>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</si>
  <si>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</si>
  <si>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</si>
  <si>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</si>
  <si>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</si>
  <si>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</si>
  <si>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</si>
  <si>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</si>
  <si>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</si>
  <si>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</si>
  <si>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</si>
  <si>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</si>
  <si>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</si>
  <si>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</si>
  <si>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</si>
  <si>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</si>
  <si>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</si>
  <si>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</si>
  <si>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</si>
  <si>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</si>
  <si>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</si>
  <si>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</si>
  <si>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</si>
  <si>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</si>
  <si>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</si>
  <si>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</si>
  <si>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</si>
  <si>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</si>
  <si>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</si>
  <si>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</si>
  <si>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</si>
  <si>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</si>
  <si>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</si>
  <si>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</si>
  <si>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</si>
  <si>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</si>
  <si>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</si>
  <si>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</si>
  <si>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</si>
  <si>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</si>
  <si>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</si>
  <si>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</si>
  <si>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</si>
  <si>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</si>
  <si>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</si>
  <si>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</si>
  <si>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</si>
  <si>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</si>
  <si>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</si>
  <si>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</si>
  <si>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</si>
  <si>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</si>
  <si>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</si>
  <si>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</si>
  <si>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</si>
  <si>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</si>
  <si>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</si>
  <si>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</si>
  <si>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</si>
  <si>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</si>
  <si>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</si>
  <si>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</si>
  <si>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</si>
  <si>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</si>
  <si>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</si>
  <si>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</si>
  <si>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</si>
  <si>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</si>
  <si>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</si>
  <si>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</si>
  <si>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</si>
  <si>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</si>
  <si>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</si>
  <si>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</si>
  <si>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</si>
  <si>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</si>
  <si>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</si>
  <si>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</si>
  <si>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</si>
  <si>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</si>
  <si>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</si>
  <si>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</si>
  <si>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</si>
  <si>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</si>
  <si>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</si>
  <si>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</si>
  <si>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</si>
  <si>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</si>
  <si>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</si>
  <si>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</si>
  <si>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</si>
  <si>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</si>
  <si>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</si>
  <si>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</si>
  <si>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</si>
  <si>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</si>
  <si>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</si>
  <si>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</si>
  <si>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</si>
  <si>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</si>
  <si>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</si>
  <si>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</si>
  <si>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</si>
  <si>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</si>
  <si>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</si>
  <si>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</si>
  <si>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</si>
  <si>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</si>
  <si>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</si>
  <si>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</si>
  <si>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</si>
  <si>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</si>
  <si>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</si>
  <si>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</si>
  <si>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</si>
  <si>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</si>
  <si>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</si>
  <si>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</si>
  <si>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</si>
  <si>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</si>
  <si>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</si>
  <si>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</si>
  <si>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</si>
  <si>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</si>
  <si>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</si>
  <si>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</si>
  <si>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</si>
  <si>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</si>
  <si>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</si>
  <si>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</si>
  <si>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</si>
  <si>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</si>
  <si>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</si>
  <si>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</si>
  <si>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</si>
  <si>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</si>
  <si>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</si>
  <si>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</si>
  <si>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</si>
  <si>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</si>
  <si>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</si>
  <si>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</si>
  <si>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</si>
  <si>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</si>
  <si>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</si>
  <si>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</si>
  <si>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</si>
  <si>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</si>
  <si>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</si>
  <si>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</si>
  <si>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</si>
  <si>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</si>
  <si>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</si>
  <si>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</si>
  <si>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</si>
  <si>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</si>
  <si>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</si>
  <si>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</si>
  <si>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</si>
  <si>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</si>
  <si>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</si>
  <si>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</si>
  <si>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</si>
  <si>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</si>
  <si>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</si>
  <si>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</si>
  <si>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</si>
  <si>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</si>
  <si>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</si>
  <si>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</si>
  <si>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</si>
  <si>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</si>
  <si>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</si>
  <si>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</si>
  <si>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</si>
  <si>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</si>
  <si>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</si>
  <si>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</si>
  <si>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</si>
  <si>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</si>
  <si>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</si>
  <si>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</si>
  <si>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</si>
  <si>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</si>
  <si>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</si>
  <si>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</si>
  <si>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</si>
  <si>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</si>
  <si>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</si>
  <si>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</si>
  <si>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</si>
  <si>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</si>
  <si>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</si>
  <si>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</si>
  <si>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</si>
  <si>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</si>
  <si>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</si>
  <si>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</si>
  <si>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</si>
  <si>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</si>
  <si>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</si>
  <si>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</si>
  <si>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</si>
  <si>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</si>
  <si>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</si>
  <si>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</si>
  <si>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</si>
  <si>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</si>
  <si>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</si>
  <si>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</si>
  <si>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</si>
  <si>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</si>
  <si>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</si>
  <si>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</si>
  <si>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</si>
  <si>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</si>
  <si>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</si>
  <si>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</si>
  <si>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</si>
  <si>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</si>
  <si>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</si>
  <si>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</si>
  <si>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</si>
  <si>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</si>
  <si>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</si>
  <si>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</si>
  <si>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</si>
  <si>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</si>
  <si>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</si>
  <si>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</si>
  <si>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</si>
  <si>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</si>
  <si>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</si>
  <si>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</si>
  <si>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</si>
  <si>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</si>
  <si>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</si>
  <si>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</si>
  <si>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</si>
  <si>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</si>
  <si>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</si>
  <si>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</si>
  <si>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</si>
  <si>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</si>
  <si>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</si>
  <si>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</si>
  <si>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</si>
  <si>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</si>
  <si>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</si>
  <si>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</si>
  <si>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</si>
  <si>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</si>
  <si>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</si>
  <si>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</si>
  <si>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</si>
  <si>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</si>
  <si>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</si>
  <si>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</si>
  <si>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</si>
  <si>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</si>
  <si>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</si>
  <si>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</si>
  <si>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</si>
  <si>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</si>
  <si>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</si>
  <si>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</si>
  <si>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</si>
  <si>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</si>
  <si>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</si>
  <si>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</si>
  <si>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</si>
  <si>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</si>
  <si>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</si>
  <si>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</si>
  <si>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</si>
  <si>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</si>
  <si>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</si>
  <si>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</si>
  <si>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</si>
  <si>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</si>
  <si>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</si>
  <si>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</si>
  <si>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</si>
  <si>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</si>
  <si>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</si>
  <si>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</si>
  <si>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</si>
  <si>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</si>
  <si>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</si>
  <si>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</si>
  <si>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</si>
  <si>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</si>
  <si>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</si>
  <si>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</si>
  <si>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</si>
  <si>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</si>
  <si>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</si>
  <si>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</si>
  <si>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</si>
  <si>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</si>
  <si>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</si>
  <si>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</si>
  <si>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</si>
  <si>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</si>
  <si>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</si>
  <si>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</si>
  <si>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</si>
  <si>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</si>
  <si>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</si>
  <si>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</si>
  <si>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</si>
  <si>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</si>
  <si>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</si>
  <si>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</si>
  <si>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</si>
  <si>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</si>
  <si>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</si>
  <si>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</si>
  <si>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</si>
  <si>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</si>
  <si>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</si>
  <si>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</si>
  <si>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</si>
  <si>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</si>
  <si>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</si>
  <si>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</si>
  <si>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</si>
  <si>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</si>
  <si>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</si>
  <si>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</si>
  <si>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</si>
  <si>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</si>
  <si>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</si>
  <si>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</si>
  <si>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</si>
  <si>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</si>
  <si>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</si>
  <si>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</si>
  <si>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</si>
  <si>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</si>
  <si>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</si>
  <si>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</si>
  <si>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</si>
  <si>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</si>
  <si>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</si>
  <si>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</si>
  <si>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</si>
  <si>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</si>
  <si>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</si>
  <si>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</si>
  <si>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</si>
  <si>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</si>
  <si>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</si>
  <si>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</si>
  <si>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</si>
  <si>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</si>
  <si>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</si>
  <si>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</si>
  <si>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</si>
  <si>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</si>
  <si>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</si>
  <si>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</si>
  <si>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</si>
  <si>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</si>
  <si>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</si>
  <si>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</si>
  <si>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</si>
  <si>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</si>
  <si>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</si>
  <si>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</si>
  <si>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</si>
  <si>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</si>
  <si>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</si>
  <si>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</si>
  <si>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</si>
  <si>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</si>
  <si>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</si>
  <si>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</si>
  <si>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</si>
  <si>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</si>
  <si>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</si>
  <si>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</si>
  <si>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</si>
  <si>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</si>
  <si>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</si>
  <si>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</si>
  <si>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</si>
  <si>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</si>
  <si>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</si>
  <si>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</si>
  <si>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</si>
  <si>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</si>
  <si>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</si>
  <si>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</si>
  <si>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</si>
  <si>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</si>
  <si>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</si>
  <si>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</si>
  <si>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</si>
  <si>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</si>
  <si>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</si>
  <si>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</si>
  <si>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</si>
  <si>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</si>
  <si>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</si>
  <si>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</si>
  <si>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</si>
  <si>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</si>
  <si>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</si>
  <si>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</si>
  <si>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</si>
  <si>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</si>
  <si>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</si>
  <si>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</si>
  <si>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</si>
  <si>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</si>
  <si>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</si>
  <si>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</si>
  <si>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</si>
  <si>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</si>
  <si>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</si>
  <si>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</si>
  <si>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</si>
  <si>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</si>
  <si>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</si>
  <si>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</si>
  <si>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</si>
  <si>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</si>
  <si>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</si>
  <si>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</si>
  <si>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</si>
  <si>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</si>
  <si>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</si>
  <si>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</si>
  <si>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</si>
  <si>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</si>
  <si>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</si>
  <si>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</si>
  <si>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</si>
  <si>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</si>
  <si>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</si>
  <si>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</si>
  <si>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</si>
  <si>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</si>
  <si>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</si>
  <si>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</si>
  <si>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</si>
  <si>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</si>
  <si>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</si>
  <si>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</si>
  <si>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</si>
  <si>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</si>
  <si>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</si>
  <si>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</si>
  <si>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</si>
  <si>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</si>
  <si>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</si>
  <si>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</si>
  <si>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</si>
  <si>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</si>
  <si>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</si>
  <si>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</si>
  <si>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</si>
  <si>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</si>
  <si>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</si>
  <si>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</si>
  <si>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</si>
  <si>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</si>
  <si>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</si>
  <si>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</si>
  <si>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</si>
  <si>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</si>
  <si>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</si>
  <si>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</si>
  <si>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</si>
  <si>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</si>
  <si>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</si>
  <si>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</si>
  <si>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</si>
  <si>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</si>
  <si>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</si>
  <si>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</si>
  <si>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</si>
  <si>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</si>
  <si>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</si>
  <si>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</si>
  <si>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</si>
  <si>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</si>
  <si>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</si>
  <si>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</si>
  <si>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</si>
  <si>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</si>
  <si>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</si>
  <si>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</si>
  <si>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</si>
  <si>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</si>
  <si>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</si>
  <si>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</si>
  <si>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</si>
  <si>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</si>
  <si>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</si>
  <si>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</si>
  <si>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</si>
  <si>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</si>
  <si>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</si>
  <si>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</si>
  <si>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</si>
  <si>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</si>
  <si>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</si>
  <si>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</si>
  <si>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</si>
  <si>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</si>
  <si>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</si>
  <si>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</si>
  <si>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</si>
  <si>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</si>
  <si>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</si>
  <si>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</si>
  <si>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</si>
  <si>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</si>
  <si>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</si>
  <si>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</si>
  <si>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</si>
  <si>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</si>
  <si>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</si>
  <si>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</si>
  <si>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</si>
  <si>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</si>
  <si>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</si>
  <si>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</si>
  <si>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</si>
  <si>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</si>
  <si>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</si>
  <si>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</si>
  <si>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</si>
  <si>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</si>
  <si>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</si>
  <si>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</si>
  <si>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</si>
  <si>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</si>
  <si>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</si>
  <si>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</si>
  <si>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</si>
  <si>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</si>
  <si>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</si>
  <si>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</si>
  <si>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</si>
  <si>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</si>
  <si>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</si>
  <si>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</si>
  <si>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</si>
  <si>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</si>
  <si>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</si>
  <si>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</si>
  <si>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</si>
  <si>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</si>
  <si>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</si>
  <si>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</si>
  <si>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</si>
  <si>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</si>
  <si>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</si>
  <si>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</si>
  <si>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</si>
  <si>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</si>
  <si>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</si>
  <si>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</si>
  <si>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</si>
  <si>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</si>
  <si>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</si>
  <si>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</si>
  <si>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</si>
  <si>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</si>
  <si>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</si>
  <si>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</si>
  <si>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</si>
  <si>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</si>
  <si>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</si>
  <si>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</si>
  <si>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</si>
  <si>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</si>
  <si>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</si>
  <si>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</si>
  <si>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</si>
  <si>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</si>
  <si>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</si>
  <si>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</si>
  <si>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</si>
  <si>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</si>
  <si>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</si>
  <si>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</si>
  <si>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</si>
  <si>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</si>
  <si>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</si>
  <si>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</si>
  <si>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</si>
  <si>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</si>
  <si>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</si>
  <si>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</si>
  <si>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</si>
  <si>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</si>
  <si>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</si>
  <si>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</si>
  <si>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</si>
  <si>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</si>
  <si>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</si>
  <si>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</si>
  <si>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</si>
  <si>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</si>
  <si>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</si>
  <si>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</si>
  <si>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</si>
  <si>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</si>
  <si>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</si>
  <si>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</si>
  <si>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</si>
  <si>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</si>
  <si>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</si>
  <si>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</si>
  <si>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</si>
  <si>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</si>
  <si>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</si>
  <si>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</si>
  <si>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</si>
  <si>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</si>
  <si>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</si>
  <si>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</si>
  <si>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</si>
  <si>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</si>
  <si>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</si>
  <si>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</si>
  <si>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</si>
  <si>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</si>
  <si>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</si>
  <si>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</si>
  <si>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</si>
  <si>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</si>
  <si>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</si>
  <si>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</si>
  <si>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</si>
  <si>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</si>
  <si>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</si>
  <si>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</si>
  <si>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</si>
  <si>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</si>
  <si>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</si>
  <si>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</si>
  <si>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</si>
  <si>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</si>
  <si>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</si>
  <si>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</si>
  <si>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</si>
  <si>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</si>
  <si>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</si>
  <si>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</si>
  <si>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</si>
  <si>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</si>
  <si>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</si>
  <si>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</si>
  <si>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</si>
  <si>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</si>
  <si>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</si>
  <si>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</si>
  <si>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</si>
  <si>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</si>
  <si>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</si>
  <si>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</si>
  <si>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</si>
  <si>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</si>
  <si>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</si>
  <si>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</si>
  <si>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</si>
  <si>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</si>
  <si>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</si>
  <si>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</si>
  <si>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</si>
  <si>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</si>
  <si>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</si>
  <si>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</si>
  <si>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</si>
  <si>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</si>
  <si>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</si>
  <si>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</si>
  <si>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</si>
  <si>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</si>
  <si>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</si>
  <si>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</si>
  <si>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</si>
  <si>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</si>
  <si>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</si>
  <si>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</si>
  <si>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</si>
  <si>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</si>
  <si>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</si>
  <si>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</si>
  <si>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</si>
  <si>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</si>
  <si>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</si>
  <si>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</si>
  <si>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</si>
  <si>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</si>
  <si>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</si>
  <si>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</si>
  <si>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</si>
  <si>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</si>
  <si>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</si>
  <si>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</si>
  <si>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</si>
  <si>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</si>
  <si>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</si>
  <si>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</si>
  <si>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</si>
  <si>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</si>
  <si>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</si>
  <si>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</si>
  <si>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</si>
  <si>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</si>
  <si>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</si>
  <si>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</si>
  <si>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</si>
  <si>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</si>
  <si>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</si>
  <si>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</si>
  <si>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</si>
  <si>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</si>
  <si>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</si>
  <si>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</si>
  <si>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</si>
  <si>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</si>
  <si>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</si>
  <si>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</si>
  <si>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</si>
  <si>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</si>
  <si>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</si>
  <si>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</si>
  <si>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</si>
  <si>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</si>
  <si>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</si>
  <si>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</si>
  <si>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</si>
  <si>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</si>
  <si>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</si>
  <si>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</si>
  <si>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</si>
  <si>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</si>
  <si>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</si>
  <si>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</si>
  <si>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</si>
  <si>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</si>
  <si>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</si>
  <si>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</si>
  <si>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</si>
  <si>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</si>
  <si>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</si>
  <si>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</si>
  <si>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</si>
  <si>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</si>
  <si>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</si>
  <si>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</si>
  <si>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</si>
  <si>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</si>
  <si>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</si>
  <si>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</si>
  <si>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</si>
  <si>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</si>
  <si>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</si>
  <si>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</si>
  <si>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</si>
  <si>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</si>
  <si>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</si>
  <si>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</si>
  <si>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</si>
  <si>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</si>
  <si>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</si>
  <si>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</si>
  <si>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</si>
  <si>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</si>
  <si>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</si>
  <si>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</si>
  <si>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</si>
  <si>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</si>
  <si>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</si>
  <si>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</si>
  <si>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</si>
  <si>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</si>
  <si>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</si>
  <si>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</si>
  <si>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</si>
  <si>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</si>
  <si>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</si>
  <si>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</si>
  <si>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</si>
  <si>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</si>
  <si>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</si>
  <si>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</si>
  <si>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</si>
  <si>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</si>
  <si>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</si>
  <si>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</si>
  <si>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</si>
  <si>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</si>
  <si>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</si>
  <si>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</si>
  <si>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</si>
  <si>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</si>
  <si>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</si>
  <si>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</si>
  <si>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</si>
  <si>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</si>
  <si>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</si>
  <si>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</si>
  <si>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</si>
  <si>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</si>
  <si>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</si>
  <si>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</si>
  <si>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</si>
  <si>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</si>
  <si>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</si>
  <si>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</si>
  <si>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</si>
  <si>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</si>
  <si>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</si>
  <si>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</si>
  <si>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</si>
  <si>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</si>
  <si>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</si>
  <si>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</si>
  <si>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</si>
  <si>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</si>
  <si>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</si>
  <si>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</si>
  <si>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</si>
  <si>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</si>
  <si>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</si>
  <si>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</si>
  <si>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</si>
  <si>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</si>
  <si>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</si>
  <si>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</si>
  <si>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</si>
  <si>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</si>
  <si>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</si>
  <si>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</si>
  <si>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</si>
  <si>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</si>
  <si>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</si>
  <si>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</si>
  <si>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</si>
  <si>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</si>
  <si>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</si>
  <si>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</si>
  <si>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</si>
  <si>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</si>
  <si>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</si>
  <si>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</si>
  <si>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</si>
  <si>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</si>
  <si>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</si>
  <si>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</si>
  <si>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</si>
  <si>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</si>
  <si>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</si>
  <si>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</si>
  <si>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</si>
  <si>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</si>
  <si>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</si>
  <si>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</si>
  <si>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</si>
  <si>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</si>
  <si>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</si>
  <si>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</si>
  <si>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</si>
  <si>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</si>
  <si>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</si>
  <si>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</si>
  <si>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</si>
  <si>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</si>
  <si>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</si>
  <si>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</si>
  <si>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</si>
  <si>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</si>
  <si>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</si>
  <si>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</si>
  <si>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</si>
  <si>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</si>
  <si>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</si>
  <si>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</si>
  <si>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</si>
  <si>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</si>
  <si>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</si>
  <si>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</si>
  <si>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</si>
  <si>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</si>
  <si>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</si>
  <si>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</si>
  <si>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</si>
  <si>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</si>
  <si>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</si>
  <si>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</si>
  <si>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</si>
  <si>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</si>
  <si>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</si>
  <si>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</si>
  <si>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</si>
  <si>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</si>
  <si>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</si>
  <si>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</si>
  <si>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</si>
  <si>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</si>
  <si>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</si>
  <si>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</si>
  <si>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</si>
  <si>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</si>
  <si>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</si>
  <si>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</si>
  <si>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</si>
  <si>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</si>
  <si>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</si>
  <si>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</si>
  <si>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</si>
  <si>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</si>
  <si>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</si>
  <si>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</si>
  <si>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</si>
  <si>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</si>
  <si>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</si>
  <si>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</si>
  <si>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</si>
  <si>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</si>
  <si>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</si>
  <si>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</si>
  <si>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</si>
  <si>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</si>
  <si>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</si>
  <si>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</si>
  <si>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</si>
  <si>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</si>
  <si>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</si>
  <si>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</si>
  <si>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</si>
  <si>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</si>
  <si>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</si>
  <si>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</si>
  <si>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</si>
  <si>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</si>
  <si>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</si>
  <si>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</si>
  <si>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</si>
  <si>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</si>
  <si>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</si>
  <si>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</si>
  <si>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</si>
  <si>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</si>
  <si>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</si>
  <si>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</si>
  <si>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</si>
  <si>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</si>
  <si>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</si>
  <si>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</si>
  <si>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</si>
  <si>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</si>
  <si>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</si>
  <si>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</si>
  <si>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</si>
  <si>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</si>
  <si>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</si>
  <si>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</si>
  <si>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</si>
  <si>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</si>
  <si>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</si>
  <si>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</si>
  <si>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</si>
  <si>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</si>
  <si>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</si>
  <si>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</si>
  <si>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</si>
  <si>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</si>
  <si>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</si>
  <si>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</si>
  <si>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</si>
  <si>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</si>
  <si>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</si>
  <si>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</si>
  <si>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</si>
  <si>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</si>
  <si>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</si>
  <si>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</si>
  <si>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</si>
  <si>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</si>
  <si>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</si>
  <si>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</si>
  <si>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</si>
  <si>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</si>
  <si>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</si>
  <si>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</si>
  <si>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</si>
  <si>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</si>
  <si>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</si>
  <si>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</si>
  <si>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</si>
  <si>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</si>
  <si>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</si>
  <si>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</si>
  <si>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</si>
  <si>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</si>
  <si>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</si>
  <si>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</si>
  <si>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</si>
  <si>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</si>
  <si>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</si>
  <si>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</si>
  <si>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</si>
  <si>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</si>
  <si>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</si>
  <si>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</si>
  <si>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</si>
  <si>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</si>
  <si>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</si>
  <si>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</si>
  <si>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</si>
  <si>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</si>
  <si>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</si>
  <si>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</si>
  <si>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</si>
  <si>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</si>
  <si>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</si>
  <si>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</si>
  <si>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</si>
  <si>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</si>
  <si>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</si>
  <si>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</si>
  <si>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</si>
  <si>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</si>
  <si>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</si>
  <si>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</si>
  <si>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</si>
  <si>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</si>
  <si>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</si>
  <si>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</si>
  <si>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</si>
  <si>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</si>
  <si>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</si>
  <si>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</si>
  <si>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</si>
  <si>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</si>
  <si>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</si>
  <si>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</si>
  <si>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</si>
  <si>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</si>
  <si>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</si>
  <si>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</si>
  <si>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</si>
  <si>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</si>
  <si>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</si>
  <si>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</si>
  <si>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</si>
  <si>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</si>
  <si>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</si>
  <si>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</si>
  <si>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</si>
  <si>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</si>
  <si>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</si>
  <si>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</si>
  <si>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</si>
  <si>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</si>
  <si>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</si>
  <si>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</si>
  <si>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</si>
  <si>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</si>
  <si>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</si>
  <si>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</si>
  <si>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</si>
  <si>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</si>
  <si>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</si>
  <si>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</si>
  <si>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</si>
  <si>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</si>
  <si>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</si>
  <si>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</si>
  <si>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</si>
  <si>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</si>
  <si>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</si>
  <si>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</si>
  <si>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</si>
  <si>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</si>
  <si>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</si>
  <si>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</si>
  <si>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</si>
  <si>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</si>
  <si>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</si>
  <si>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</si>
  <si>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</si>
  <si>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</si>
  <si>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</si>
  <si>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</si>
  <si>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</si>
  <si>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</si>
  <si>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</si>
  <si>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</si>
  <si>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</si>
  <si>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</si>
  <si>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</si>
  <si>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</si>
  <si>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</si>
  <si>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</si>
  <si>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</si>
  <si>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</si>
  <si>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</si>
  <si>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</si>
  <si>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</si>
  <si>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</si>
  <si>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</si>
  <si>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</si>
  <si>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</si>
  <si>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</si>
  <si>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</si>
  <si>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</si>
  <si>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</si>
  <si>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</si>
  <si>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</si>
  <si>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</si>
  <si>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</si>
  <si>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</si>
  <si>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</si>
  <si>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</si>
  <si>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</si>
  <si>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</si>
  <si>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</si>
  <si>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</si>
  <si>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</si>
  <si>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</si>
  <si>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</si>
  <si>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</si>
  <si>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</si>
  <si>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</si>
  <si>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</si>
  <si>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</si>
  <si>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</si>
  <si>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</si>
  <si>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</si>
  <si>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</si>
  <si>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</si>
  <si>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</si>
  <si>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</si>
  <si>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</si>
  <si>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</si>
  <si>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</si>
  <si>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</si>
  <si>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</si>
  <si>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</si>
  <si>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</si>
  <si>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</si>
  <si>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</si>
  <si>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</si>
  <si>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</si>
  <si>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</si>
  <si>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</si>
  <si>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</si>
  <si>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</si>
  <si>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</si>
  <si>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</si>
  <si>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</si>
  <si>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</si>
  <si>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</si>
  <si>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</si>
  <si>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</si>
  <si>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</si>
  <si>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</si>
  <si>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</si>
  <si>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</si>
  <si>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</si>
  <si>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</si>
  <si>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</si>
  <si>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</si>
  <si>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</si>
  <si>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</si>
  <si>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</si>
  <si>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</si>
  <si>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</si>
  <si>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</si>
  <si>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</si>
  <si>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</si>
  <si>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</si>
  <si>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</si>
  <si>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</si>
  <si>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</si>
  <si>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</si>
  <si>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</si>
  <si>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</si>
  <si>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</si>
  <si>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</si>
  <si>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</si>
  <si>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</si>
  <si>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</si>
  <si>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</si>
  <si>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</si>
  <si>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</si>
  <si>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</si>
  <si>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</si>
  <si>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</si>
  <si>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</si>
  <si>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</si>
  <si>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</si>
  <si>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</si>
  <si>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</si>
  <si>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</si>
  <si>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</si>
  <si>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</si>
  <si>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</si>
  <si>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</si>
  <si>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</si>
  <si>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</si>
  <si>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</si>
  <si>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</si>
  <si>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</si>
  <si>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</si>
  <si>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</si>
  <si>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</si>
  <si>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</si>
  <si>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</si>
  <si>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</si>
  <si>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</si>
  <si>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</si>
  <si>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</si>
  <si>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</si>
  <si>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</si>
  <si>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</si>
  <si>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</si>
  <si>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</si>
  <si>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</si>
  <si>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</si>
  <si>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</si>
  <si>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</si>
  <si>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</si>
  <si>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</si>
  <si>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</si>
  <si>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</si>
  <si>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</si>
  <si>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</si>
  <si>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</si>
  <si>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</si>
  <si>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</si>
  <si>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</si>
  <si>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</si>
  <si>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</si>
  <si>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</si>
  <si>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</si>
  <si>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</si>
  <si>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</si>
  <si>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</si>
  <si>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</si>
  <si>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</si>
  <si>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</si>
  <si>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</si>
  <si>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</si>
  <si>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</si>
  <si>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</si>
  <si>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</si>
  <si>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</si>
  <si>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</si>
  <si>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</si>
  <si>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</si>
  <si>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</si>
  <si>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</si>
  <si>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</si>
  <si>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</si>
  <si>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</si>
  <si>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</si>
  <si>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</si>
  <si>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</si>
  <si>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</si>
  <si>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</si>
  <si>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</si>
  <si>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</si>
  <si>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</si>
  <si>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</si>
  <si>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</si>
  <si>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</si>
  <si>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</si>
  <si>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</si>
  <si>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</si>
  <si>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</si>
  <si>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</si>
  <si>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</si>
  <si>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</si>
  <si>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</si>
  <si>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</si>
  <si>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</si>
  <si>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</si>
  <si>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</si>
  <si>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</si>
  <si>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</si>
  <si>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</si>
  <si>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</si>
  <si>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</si>
  <si>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</si>
  <si>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</si>
  <si>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</si>
  <si>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</si>
  <si>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</si>
  <si>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</si>
  <si>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</si>
  <si>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</si>
  <si>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</si>
  <si>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</si>
  <si>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</si>
  <si>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</si>
  <si>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</si>
  <si>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</si>
  <si>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</si>
  <si>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</si>
  <si>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</si>
  <si>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</si>
  <si>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</si>
  <si>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</si>
  <si>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</si>
  <si>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</si>
  <si>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</si>
  <si>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</si>
  <si>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</si>
  <si>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</si>
  <si>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</si>
  <si>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</si>
  <si>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</si>
  <si>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</si>
  <si>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</si>
  <si>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</si>
  <si>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</si>
  <si>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</si>
  <si>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</si>
  <si>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</si>
  <si>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</si>
  <si>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</si>
  <si>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</si>
  <si>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</si>
  <si>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</si>
  <si>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</si>
  <si>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</si>
  <si>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</si>
  <si>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</si>
  <si>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</si>
  <si>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</si>
  <si>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</si>
  <si>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</si>
  <si>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</si>
  <si>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</si>
  <si>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</si>
  <si>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</si>
  <si>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</si>
  <si>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</si>
  <si>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</si>
  <si>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</si>
  <si>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</si>
  <si>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</si>
  <si>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</si>
  <si>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</si>
  <si>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</si>
  <si>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</si>
  <si>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</si>
  <si>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</si>
  <si>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</si>
  <si>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</si>
  <si>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</si>
  <si>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</si>
  <si>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</si>
  <si>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</si>
  <si>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</si>
  <si>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</si>
  <si>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</si>
  <si>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</si>
  <si>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</si>
  <si>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</si>
  <si>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</si>
  <si>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</si>
  <si>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</si>
  <si>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</si>
  <si>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</si>
  <si>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</si>
  <si>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</si>
  <si>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</si>
  <si>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</si>
  <si>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</si>
  <si>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</si>
  <si>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</si>
  <si>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</si>
  <si>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</si>
  <si>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</si>
  <si>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</si>
  <si>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</si>
  <si>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</si>
  <si>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</si>
  <si>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</si>
  <si>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</si>
  <si>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</si>
  <si>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</si>
  <si>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</si>
  <si>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</si>
  <si>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</si>
  <si>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</si>
  <si>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</si>
  <si>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</si>
  <si>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</si>
  <si>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</si>
  <si>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</si>
  <si>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</si>
  <si>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</si>
  <si>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</si>
  <si>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</si>
  <si>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</si>
  <si>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</si>
  <si>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</si>
  <si>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</si>
  <si>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</si>
  <si>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</si>
  <si>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</si>
  <si>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</si>
  <si>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</si>
  <si>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</si>
  <si>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</si>
  <si>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</si>
  <si>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</si>
  <si>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</si>
  <si>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</si>
  <si>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</si>
  <si>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</si>
  <si>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</si>
  <si>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</si>
  <si>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</si>
  <si>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</si>
  <si>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</si>
  <si>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</si>
  <si>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</si>
  <si>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</si>
  <si>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</si>
  <si>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</si>
  <si>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</si>
  <si>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</si>
  <si>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</si>
  <si>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</si>
  <si>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</si>
  <si>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</si>
  <si>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</si>
  <si>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</si>
  <si>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</si>
  <si>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</si>
  <si>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</si>
  <si>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</si>
  <si>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</si>
  <si>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</si>
  <si>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</si>
  <si>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</si>
  <si>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</si>
  <si>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</si>
  <si>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</si>
  <si>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</si>
  <si>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</si>
  <si>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</si>
  <si>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</si>
  <si>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</si>
  <si>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</si>
  <si>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</si>
  <si>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</si>
  <si>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</si>
  <si>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</si>
  <si>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</si>
  <si>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</si>
  <si>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</si>
  <si>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</si>
  <si>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</si>
  <si>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</si>
  <si>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</si>
  <si>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</si>
  <si>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</si>
  <si>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</si>
  <si>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</si>
  <si>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</si>
  <si>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</si>
  <si>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</si>
  <si>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</si>
  <si>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</si>
  <si>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</si>
  <si>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</si>
  <si>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</si>
  <si>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</si>
  <si>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</si>
  <si>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</si>
  <si>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</si>
  <si>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</si>
  <si>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</si>
  <si>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</si>
  <si>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</si>
  <si>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</si>
  <si>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</si>
  <si>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</si>
  <si>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</si>
  <si>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</si>
  <si>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</si>
  <si>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</si>
  <si>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</si>
  <si>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</si>
  <si>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</si>
  <si>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</si>
  <si>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</si>
  <si>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</si>
  <si>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</si>
  <si>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</si>
  <si>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</si>
  <si>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</si>
  <si>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</si>
  <si>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</si>
  <si>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</si>
  <si>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</si>
  <si>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</si>
  <si>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</si>
  <si>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</si>
  <si>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</si>
  <si>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</si>
  <si>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</si>
  <si>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</si>
  <si>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</si>
  <si>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</si>
  <si>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</si>
  <si>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</si>
  <si>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</si>
  <si>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</si>
  <si>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</si>
  <si>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</si>
  <si>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</si>
  <si>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</si>
  <si>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</si>
  <si>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</si>
  <si>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</si>
  <si>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</si>
  <si>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</si>
  <si>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</si>
  <si>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</si>
  <si>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</si>
  <si>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</si>
  <si>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</si>
  <si>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</si>
  <si>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</si>
  <si>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</si>
  <si>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</si>
  <si>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</si>
  <si>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</si>
  <si>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</si>
  <si>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</si>
  <si>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</si>
  <si>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</si>
  <si>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</si>
  <si>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</si>
  <si>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</si>
  <si>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</si>
  <si>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</si>
  <si>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</si>
  <si>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</si>
  <si>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</si>
  <si>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</si>
  <si>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</si>
  <si>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</si>
  <si>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</si>
  <si>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</si>
  <si>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</si>
  <si>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</si>
  <si>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</si>
  <si>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</si>
  <si>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</si>
  <si>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</si>
  <si>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</si>
  <si>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</si>
  <si>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</si>
  <si>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</si>
  <si>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</si>
  <si>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</si>
  <si>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</si>
  <si>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</si>
  <si>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</si>
  <si>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</si>
  <si>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</si>
  <si>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</si>
  <si>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</si>
  <si>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</si>
  <si>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</si>
  <si>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</si>
  <si>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</si>
  <si>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</si>
  <si>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</si>
  <si>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</si>
  <si>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</si>
  <si>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</si>
  <si>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</si>
  <si>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</si>
  <si>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</si>
  <si>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</si>
  <si>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</si>
  <si>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</si>
  <si>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</si>
  <si>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</si>
  <si>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</si>
  <si>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</si>
  <si>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</si>
  <si>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</si>
  <si>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</si>
  <si>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</si>
  <si>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</si>
  <si>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</si>
  <si>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</si>
  <si>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</si>
  <si>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</si>
  <si>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</si>
  <si>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</si>
  <si>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</si>
  <si>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</si>
  <si>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</si>
  <si>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</si>
  <si>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</si>
  <si>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</si>
  <si>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</si>
  <si>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</si>
  <si>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</si>
  <si>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</si>
  <si>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</si>
  <si>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</si>
  <si>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</si>
  <si>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</si>
  <si>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</si>
  <si>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</si>
  <si>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</si>
  <si>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</si>
  <si>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</si>
  <si>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</si>
  <si>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</si>
  <si>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</si>
  <si>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</si>
  <si>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</si>
  <si>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</si>
  <si>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</si>
  <si>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</si>
  <si>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</si>
  <si>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</si>
  <si>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</si>
  <si>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</si>
  <si>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</si>
  <si>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</si>
  <si>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</si>
  <si>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</si>
  <si>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</si>
  <si>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</si>
  <si>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</si>
  <si>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</si>
  <si>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</si>
  <si>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</si>
  <si>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</si>
  <si>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</si>
  <si>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</si>
  <si>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</si>
  <si>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</si>
  <si>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</si>
  <si>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</si>
  <si>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</si>
  <si>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</si>
  <si>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</si>
  <si>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</si>
  <si>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</si>
  <si>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</si>
  <si>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</si>
  <si>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</si>
  <si>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</si>
  <si>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</si>
  <si>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</si>
  <si>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</si>
  <si>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</si>
  <si>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</si>
  <si>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</si>
  <si>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</si>
  <si>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</si>
  <si>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</si>
  <si>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</si>
  <si>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</si>
  <si>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</si>
  <si>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</si>
  <si>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</si>
  <si>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</si>
  <si>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</si>
  <si>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</si>
  <si>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</si>
  <si>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</si>
  <si>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</si>
  <si>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</si>
  <si>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</si>
  <si>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</si>
  <si>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</si>
  <si>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</si>
  <si>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</si>
  <si>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</si>
  <si>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</si>
  <si>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</si>
  <si>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</si>
  <si>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</si>
  <si>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</si>
  <si>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</si>
  <si>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</si>
  <si>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</si>
  <si>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</si>
  <si>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</si>
  <si>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</si>
  <si>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</si>
  <si>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</si>
  <si>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</si>
  <si>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</si>
  <si>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</si>
  <si>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</si>
  <si>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</si>
  <si>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</si>
  <si>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</si>
  <si>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</si>
  <si>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</si>
  <si>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</si>
  <si>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</si>
  <si>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</si>
  <si>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</si>
  <si>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</si>
  <si>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</si>
  <si>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</si>
  <si>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</si>
  <si>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</si>
  <si>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</si>
  <si>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</si>
  <si>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</si>
  <si>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</si>
  <si>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</si>
  <si>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</si>
  <si>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</si>
  <si>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</si>
  <si>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</si>
  <si>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</si>
  <si>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</si>
  <si>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</si>
  <si>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</si>
  <si>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</si>
  <si>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</si>
  <si>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</si>
  <si>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</si>
  <si>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</si>
  <si>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</si>
  <si>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</si>
  <si>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</si>
  <si>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</si>
  <si>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</si>
  <si>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</si>
  <si>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</si>
  <si>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</si>
  <si>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</si>
  <si>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</si>
  <si>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</si>
  <si>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</si>
  <si>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</si>
  <si>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</si>
  <si>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</si>
  <si>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</si>
  <si>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</si>
  <si>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</si>
  <si>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</si>
  <si>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</si>
  <si>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</si>
  <si>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</si>
  <si>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</si>
  <si>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</si>
  <si>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</si>
  <si>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</si>
  <si>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</si>
  <si>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</si>
  <si>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</si>
  <si>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</si>
  <si>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</si>
  <si>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</si>
  <si>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</si>
  <si>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</si>
  <si>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</si>
  <si>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</si>
  <si>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</si>
  <si>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</si>
  <si>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</si>
  <si>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</si>
  <si>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</si>
  <si>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</si>
  <si>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</si>
  <si>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</si>
  <si>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</si>
  <si>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</si>
  <si>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</si>
  <si>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</si>
  <si>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</si>
  <si>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</si>
  <si>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</si>
  <si>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</si>
  <si>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</si>
  <si>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</si>
  <si>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</si>
  <si>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</si>
  <si>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</si>
  <si>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</si>
  <si>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</si>
  <si>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</si>
  <si>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</si>
  <si>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</si>
  <si>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</si>
  <si>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</si>
  <si>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</si>
  <si>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</si>
  <si>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</si>
  <si>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</si>
  <si>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</si>
  <si>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</si>
  <si>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</si>
  <si>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</si>
  <si>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</si>
  <si>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</si>
  <si>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</si>
  <si>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</si>
  <si>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</si>
  <si>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</si>
  <si>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</si>
  <si>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</si>
  <si>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</si>
  <si>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</si>
  <si>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</si>
  <si>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</si>
  <si>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</si>
  <si>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</si>
  <si>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</si>
  <si>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</si>
  <si>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</si>
  <si>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</si>
  <si>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</si>
  <si>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</si>
  <si>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</si>
  <si>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</si>
  <si>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</si>
  <si>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</si>
  <si>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</si>
  <si>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</si>
  <si>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</si>
  <si>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</si>
  <si>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</si>
  <si>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</si>
  <si>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</si>
  <si>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</si>
  <si>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</si>
  <si>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</si>
  <si>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</si>
  <si>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</si>
  <si>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</si>
  <si>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</si>
  <si>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</si>
  <si>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</si>
  <si>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</si>
  <si>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</si>
  <si>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</si>
  <si>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</si>
  <si>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</si>
  <si>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</si>
  <si>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</si>
  <si>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</si>
  <si>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</si>
  <si>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</si>
  <si>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</si>
  <si>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</si>
  <si>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</si>
  <si>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</si>
  <si>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</si>
  <si>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</si>
  <si>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</si>
  <si>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</si>
  <si>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</si>
  <si>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</si>
  <si>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</si>
  <si>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</si>
  <si>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</si>
  <si>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</si>
  <si>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</si>
  <si>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</si>
  <si>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</si>
  <si>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</si>
  <si>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</si>
  <si>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</si>
  <si>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</si>
  <si>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</si>
  <si>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</si>
  <si>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</si>
  <si>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</si>
  <si>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</si>
  <si>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</si>
  <si>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</si>
  <si>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</si>
  <si>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</si>
  <si>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</si>
  <si>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</si>
  <si>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</si>
  <si>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</si>
  <si>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</si>
  <si>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</si>
  <si>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</si>
  <si>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</si>
  <si>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</si>
  <si>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</si>
  <si>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</si>
  <si>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</si>
  <si>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</si>
  <si>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</si>
  <si>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</si>
  <si>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</si>
  <si>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</si>
  <si>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</si>
  <si>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</si>
  <si>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</si>
  <si>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</si>
  <si>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</si>
  <si>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</si>
  <si>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</si>
  <si>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</si>
  <si>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</si>
  <si>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</si>
  <si>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</si>
  <si>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</si>
  <si>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</si>
  <si>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</si>
  <si>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</si>
  <si>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</si>
  <si>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</si>
  <si>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</si>
  <si>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</si>
  <si>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</si>
  <si>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</si>
  <si>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</si>
  <si>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</si>
  <si>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</si>
  <si>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</si>
  <si>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</si>
  <si>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</si>
  <si>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</si>
  <si>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</si>
  <si>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</si>
  <si>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</si>
  <si>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</si>
  <si>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</si>
  <si>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</si>
  <si>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</si>
  <si>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</si>
  <si>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</si>
  <si>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</si>
  <si>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</si>
  <si>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</si>
  <si>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</si>
  <si>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</si>
  <si>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</si>
  <si>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</si>
  <si>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</si>
  <si>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</si>
  <si>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</si>
  <si>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</si>
  <si>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</si>
  <si>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</si>
  <si>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</si>
  <si>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</si>
  <si>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</si>
  <si>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</si>
  <si>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</si>
  <si>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</si>
  <si>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</si>
  <si>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</si>
  <si>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</si>
  <si>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</si>
  <si>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</si>
  <si>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</si>
  <si>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PCM-20251122-00000047</t>
  </si>
  <si>
    <t>EM Team moved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</si>
</sst>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320.14234537036828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45983.090771296294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45983.090771296294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45983.090771296294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45983.090771296294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45983.090771296294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45983.090771296294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45983.090771296294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45983.090771296294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45983.090771296294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45983.090771296294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45983.090771296294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45983.090771296294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45983.090771296294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45983.090771296294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45983.090771296294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45983.090771296294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45983.090771296294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45983.090771296294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45983.090771296294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45983.090771296294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45983.090771296294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45983.090771296294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45983.090771296294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45983.090771296294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45983.090771296294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45983.090771296294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45983.090771296294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45983.090771296294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45983.090771296294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45983.090771296294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45983.090771296294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45983.090771296294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45983.090771296294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45983.090771296294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45983.090771296294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45983.090771296294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45983.090771296294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45983.090771296294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45983.090771296294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45983.090771296294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45983.090771296294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45983.090771296294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45983.090771296294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45983.090771296294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45983.090771296294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45983.090771296294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45983.090771296294</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45983.090771296294</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506C45B-1A07-41C0-AB90-BA5A4B96C58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158.09093333333294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45983.090771296294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45983.090771296294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45983.090771296294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45983.090771296294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45983.090771296294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45983.090771296294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45983.090771296294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45983.090771296294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45983.090771296294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45983.090771296294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45983.090771296294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45983.090771296294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45983.090771296294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45983.090771296294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45983.090771296294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45983.090771296294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45983.090771296294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45983.090771296294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45983.090771296294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45983.090771296294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45983.090771296294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45983.090771296294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45983.090771296294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45983.090771296294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45983.090771296294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45983.090771296294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45983.090771296294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45983.090771296294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45983.090771296294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45983.090771296294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45983.090771296294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45983.090771296294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45983.090771296294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45983.090771296294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45983.090771296294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45983.090771296294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45983.090771296294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45983.090771296294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45983.090771296294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45983.090771296294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45983.090771296294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45983.090771296294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45983.090771296294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45983.090771296294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45983.090771296294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45983.090771296294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45983.090771296294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45983.090771296294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45983.090771296294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45983.090771296294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45983.090771296294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45983.090771296294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45983.090771296294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45983.090771296294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45983.090771296294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45983.090771296294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45983.090771296294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45983.090771296294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45983.090771296294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45983.090771296294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45983.090771296294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45983.090771296294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45983.090771296294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45983.090771296294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45983.090771296294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45983.090771296294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45983.090771296294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45983.090771296294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45983.090771296294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45983.090771296294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45983.090771296294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45983.090771296294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45983.090771296294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45983.090771296294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45983.090771296294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45983.090771296294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45983.090771296294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45983.090771296294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45983.090771296294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45983.090771296294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45983.090771296294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45983.090771296294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45983.090771296294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45983.090771296294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45983.090771296294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45983.090771296294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45983.090771296294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45983.090771296294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45983.090771296294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45983.090771296294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45983.090771296294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45983.090771296294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45983.090771296294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45983.090771296294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45983.090771296294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45983.090771296294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45983.090771296294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45983.090771296294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45983.090771296294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45983.090771296294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45983.090771296294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45983.090771296294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45983.090771296294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45983.090771296294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45983.090771296294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45983.090771296294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45983.090771296294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45983.090771296294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45983.090771296294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45983.090771296294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45983.090771296294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45983.090771296294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45983.090771296294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45983.090771296294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45983.090771296294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45983.090771296294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45983.090771296294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45983.090771296294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45983.090771296294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45983.090771296294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45983.090771296294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45983.090771296294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45983.090771296294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45983.090771296294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45983.090771296294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45983.090771296294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45983.090771296294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45983.090771296294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45983.090771296294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45983.090771296294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45983.090771296294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45983.090771296294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45983.090771296294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45983.090771296294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45983.090771296294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45983.090771296294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45983.090771296294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45983.090771296294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45983.090771296294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45983.090771296294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45983.090771296294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45983.090771296294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45983.090771296294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45983.090771296294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45983.090771296294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45983.090771296294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45983.090771296294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45983.090771296294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45983.090771296294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45983.090771296294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45983.090771296294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45983.090771296294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45983.090771296294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45983.090771296294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45983.090771296294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45983.090771296294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45983.090771296294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45983.090771296294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45983.090771296294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45983.090771296294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45983.090771296294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45983.090771296294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45983.090771296294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45983.090771296294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45983.090771296294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45983.090771296294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45983.090771296294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45983.090771296294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45983.090771296294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45983.090771296294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45983.090771296294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45983.090771296294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45983.090771296294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45983.090771296294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45983.090771296294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45983.090771296294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45983.090771296294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45983.090771296294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45983.090771296294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45983.090771296294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45983.090771296294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45983.090771296294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45983.090771296294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45983.090771296294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45983.090771296294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45983.090771296294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45983.090771296294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45983.090771296294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45983.090771296294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45983.090771296294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45983.090771296294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45983.090771296294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45983.090771296294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45983.090771296294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45983.090771296294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45983.090771296294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45983.090771296294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45983.090771296294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45983.090771296294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45983.090771296294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45983.090771296294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45983.090771296294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45983.090771296294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45983.090771296294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45983.090771296294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45983.090771296294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45983.090771296294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45983.090771296294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45983.090771296294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45983.090771296294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45983.090771296294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45983.090771296294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45983.090771296294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45983.090771296294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45983.090771296294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45983.090771296294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45983.090771296294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45983.090771296294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45983.090771296294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45983.090771296294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45983.090771296294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45983.090771296294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45983.090771296294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45983.090771296294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45983.090771296294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45983.090771296294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45983.090771296294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45983.090771296294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45983.090771296294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45983.090771296294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45983.090771296294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45983.090771296294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45983.090771296294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45983.090771296294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45983.090771296294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45983.090771296294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45983.090771296294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45983.090771296294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45983.090771296294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45983.090771296294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45983.090771296294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45983.090771296294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45983.090771296294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45983.090771296294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45983.090771296294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45983.090771296294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45983.090771296294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45983.090771296294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45983.090771296294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45983.090771296294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45983.090771296294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45983.090771296294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45983.090771296294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45983.090771296294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45983.090771296294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45983.090771296294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45983.090771296294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45983.090771296294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45983.090771296294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45983.090771296294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45983.090771296294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45983.090771296294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45983.090771296294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45983.090771296294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45983.090771296294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45983.090771296294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45983.090771296294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45983.090771296294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45983.090771296294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45983.090771296294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45983.090771296294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45983.090771296294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45983.090771296294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45983.090771296294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45983.090771296294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45983.090771296294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45983.090771296294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45983.090771296294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45983.090771296294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45983.090771296294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45983.090771296294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45983.090771296294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45983.090771296294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45983.090771296294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45983.090771296294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45983.090771296294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45983.090771296294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45983.090771296294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45983.090771296294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45983.090771296294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45983.090771296294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45983.090771296294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45983.090771296294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45983.090771296294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45983.090771296294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45983.090771296294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45983.090771296294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45983.090771296294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45983.090771296294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45983.090771296294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45983.090771296294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45983.090771296294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45983.090771296294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45983.090771296294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45983.090771296294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45983.090771296294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45983.090771296294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45983.090771296294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45983.090771296294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45983.090771296294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45983.090771296294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45983.090771296294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45983.090771296294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45983.090771296294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45983.090771296294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45983.090771296294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45983.090771296294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45983.090771296294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45983.090771296294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45983.090771296294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45983.090771296294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45983.090771296294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45983.090771296294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45983.090771296294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45983.090771296294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45983.090771296294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45983.090771296294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45983.090771296294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45983.090771296294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45983.090771296294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45983.090771296294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45983.090771296294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45983.090771296294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45983.090771296294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45983.090771296294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45983.090771296294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45983.090771296294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45983.090771296294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45983.090771296294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45983.090771296294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45983.090771296294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45983.090771296294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45983.090771296294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45983.090771296294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45983.090771296294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45983.090771296294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45983.090771296294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45983.090771296294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45983.090771296294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45983.090771296294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45983.090771296294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45983.090771296294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45983.090771296294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45983.090771296294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45983.090771296294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45983.090771296294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45983.090771296294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45983.090771296294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45983.090771296294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45983.090771296294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45983.090771296294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45983.090771296294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45983.090771296294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45983.090771296294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45983.090771296294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45983.090771296294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45983.090771296294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45983.090771296294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45983.090771296294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45983.090771296294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45983.090771296294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45983.090771296294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45983.090771296294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45983.090771296294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45983.090771296294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45983.090771296294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45983.090771296294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45983.090771296294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45983.090771296294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45983.090771296294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45983.090771296294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45983.090771296294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45983.090771296294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45983.090771296294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45983.090771296294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45983.090771296294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45983.090771296294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45983.090771296294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45983.090771296294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45983.090771296294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45983.090771296294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45983.090771296294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45983.090771296294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45983.090771296294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45983.090771296294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45983.090771296294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45983.090771296294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45983.090771296294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45983.090771296294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45983.090771296294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45983.090771296294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45983.090771296294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45983.090771296294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45983.090771296294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45983.090771296294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45983.090771296294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45983.090771296294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45983.090771296294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45983.090771296294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45983.090771296294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45983.090771296294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45983.090771296294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45983.090771296294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45983.090771296294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45983.090771296294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45983.090771296294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45983.090771296294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45983.090771296294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45983.090771296294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45983.090771296294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45983.090771296294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45983.090771296294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45983.090771296294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45983.090771296294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45983.090771296294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45983.090771296294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45983.090771296294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45983.090771296294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45983.090771296294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45983.090771296294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45983.090771296294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45983.090771296294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45983.090771296294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45983.090771296294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45983.090771296294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45983.090771296294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45983.090771296294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45983.090771296294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45983.090771296294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45983.090771296294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45983.090771296294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45983.090771296294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45983.090771296294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45983.090771296294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45983.090771296294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45983.090771296294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45983.090771296294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45983.090771296294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45983.090771296294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45983.090771296294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45983.090771296294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45983.090771296294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45983.090771296294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45983.090771296294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45983.090771296294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45983.090771296294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45983.090771296294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45983.090771296294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45983.090771296294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45983.090771296294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45983.090771296294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45983.090771296294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45983.090771296294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45983.090771296294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45983.090771296294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45983.090771296294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45983.090771296294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45983.090771296294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45983.090771296294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45983.090771296294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45983.090771296294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45983.090771296294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45983.090771296294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45983.090771296294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45983.090771296294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45983.090771296294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45983.090771296294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45983.090771296294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45983.090771296294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45983.090771296294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45983.090771296294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45983.090771296294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45983.090771296294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45983.090771296294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45983.090771296294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45983.090771296294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45983.090771296294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45983.090771296294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45983.090771296294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45983.090771296294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45983.090771296294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45983.090771296294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45983.090771296294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45983.090771296294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45983.090771296294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45983.090771296294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45983.090771296294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45983.090771296294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45983.090771296294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45983.090771296294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45983.090771296294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45983.090771296294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45983.090771296294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45983.090771296294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45983.090771296294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45983.090771296294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45983.090771296294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45983.090771296294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45983.090771296294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45983.090771296294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45983.090771296294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45983.090771296294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45983.090771296294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45983.090771296294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45983.090771296294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45983.090771296294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45983.090771296294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45983.090771296294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45983.090771296294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45983.090771296294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45983.090771296294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45983.090771296294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45983.090771296294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45983.090771296294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45983.090771296294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45983.090771296294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45983.090771296294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45983.090771296294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45983.090771296294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45983.090771296294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45983.090771296294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45983.090771296294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45983.090771296294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45983.090771296294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45983.090771296294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45983.090771296294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45983.090771296294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45983.090771296294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45983.090771296294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45983.090771296294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45983.090771296294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45983.090771296294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45983.090771296294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45983.090771296294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45983.090771296294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45983.090771296294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45983.090771296294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45983.090771296294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45983.090771296294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45983.090771296294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45983.090771296294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45983.090771296294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45983.090771296294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45983.090771296294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45983.090771296294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45983.090771296294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45983.090771296294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45983.090771296294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45983.090771296294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45983.090771296294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45983.090771296294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45983.090771296294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45983.090771296294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45983.090771296294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45983.090771296294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45983.090771296294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45983.090771296294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45983.090771296294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45983.090771296294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45983.090771296294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45983.090771296294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45983.090771296294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45983.090771296294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45983.090771296294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45983.090771296294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45983.090771296294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45983.090771296294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45983.090771296294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45983.090771296294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45983.090771296294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45983.090771296294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45983.090771296294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45983.090771296294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45983.090771296294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45983.090771296294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45983.090771296294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45983.090771296294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45983.090771296294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45983.090771296294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45983.090771296294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45983.090771296294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45983.090771296294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45983.090771296294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45983.090771296294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45983.090771296294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45983.090771296294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45983.090771296294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45983.090771296294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45983.090771296294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45983.090771296294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45983.090771296294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45983.090771296294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45983.090771296294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45983.090771296294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45983.090771296294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45983.090771296294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45983.090771296294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45983.090771296294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45983.090771296294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45983.090771296294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45983.090771296294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45983.090771296294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45983.090771296294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45983.090771296294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45983.090771296294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45983.090771296294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45983.090771296294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45983.090771296294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45983.090771296294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45983.090771296294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45983.090771296294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45983.090771296294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45983.090771296294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45983.090771296294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45983.090771296294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45983.090771296294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45983.090771296294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45983.090771296294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45983.090771296294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45983.090771296294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45983.090771296294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45983.090771296294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45983.090771296294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45983.090771296294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45983.090771296294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45983.090771296294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45983.090771296294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45983.090771296294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45983.090771296294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45983.090771296294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45983.090771296294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45983.090771296294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45983.090771296294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45983.090771296294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45983.090771296294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45983.090771296294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45983.090771296294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45983.090771296294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45983.090771296294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45983.090771296294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45983.090771296294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45983.090771296294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45983.090771296294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45983.090771296294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45983.090771296294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45983.090771296294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45983.090771296294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45983.090771296294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45983.090771296294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45983.090771296294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45983.090771296294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45983.090771296294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45983.090771296294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45983.090771296294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45983.090771296294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45983.090771296294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45983.090771296294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45983.090771296294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45983.090771296294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45983.090771296294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45983.090771296294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45983.090771296294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45983.090771296294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45983.090771296294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45983.090771296294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45983.090771296294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45983.090771296294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45983.090771296294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45983.090771296294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45983.090771296294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45983.090771296294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45983.090771296294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45983.090771296294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45983.090771296294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45983.090771296294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45983.090771296294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45983.090771296294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45983.090771296294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45983.090771296294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45983.090771296294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45983.090771296294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45983.090771296294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45983.090771296294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45983.090771296294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45983.090771296294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45983.090771296294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45983.090771296294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45983.090771296294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45983.090771296294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45983.090771296294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45983.090771296294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45983.090771296294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45983.090771296294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45983.090771296294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45983.090771296294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45983.090771296294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45983.090771296294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45983.090771296294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45983.090771296294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45983.090771296294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45983.090771296294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45983.090771296294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45983.090771296294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45983.090771296294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45983.090771296294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45983.090771296294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45983.090771296294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45983.090771296294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45983.090771296294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45983.090771296294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45983.090771296294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45983.090771296294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45983.090771296294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45983.090771296294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45983.090771296294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45983.090771296294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45983.090771296294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45983.090771296294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45983.090771296294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45983.090771296294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45983.090771296294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45983.090771296294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45983.090771296294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45983.090771296294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45983.090771296294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45983.090771296294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45983.090771296294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45983.090771296294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45983.090771296294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45983.090771296294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45983.090771296294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45983.090771296294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45983.090771296294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45983.090771296294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45983.090771296294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45983.090771296294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45983.090771296294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45983.090771296294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45983.090771296294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45983.090771296294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45983.090771296294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45983.090771296294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45983.090771296294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45983.090771296294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45983.090771296294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45983.090771296294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45983.090771296294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45983.090771296294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45983.090771296294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45983.090771296294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45983.090771296294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45983.090771296294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45983.090771296294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45983.090771296294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45983.090771296294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45983.090771296294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45983.090771296294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45983.090771296294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45983.090771296294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45983.090771296294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45983.090771296294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45983.090771296294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45983.090771296294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45983.090771296294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45983.090771296294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45983.090771296294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45983.090771296294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45983.090771296294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45983.090771296294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45983.090771296294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45983.090771296294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45983.090771296294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45983.090771296294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45983.090771296294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45983.090771296294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45983.090771296294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45983.090771296294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45983.090771296294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45983.090771296294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45983.090771296294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45983.090771296294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45983.090771296294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45983.090771296294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45983.090771296294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45983.090771296294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45983.090771296294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45983.090771296294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45983.090771296294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45983.090771296294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45983.090771296294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45983.090771296294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45983.090771296294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45983.090771296294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45983.090771296294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45983.090771296294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45983.090771296294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45983.090771296294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45983.090771296294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45983.090771296294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45983.090771296294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45983.090771296294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45983.090771296294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45983.090771296294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45983.090771296294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45983.090771296294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45983.090771296294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45983.090771296294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45983.090771296294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45983.090771296294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45983.090771296294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45983.090771296294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45983.090771296294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45983.090771296294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45983.090771296294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45983.090771296294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45983.090771296294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45983.090771296294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45983.090771296294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45983.090771296294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45983.090771296294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45983.090771296294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45983.090771296294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45983.090771296294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45983.090771296294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45983.090771296294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45983.090771296294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45983.090771296294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45983.090771296294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45983.090771296294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45983.090771296294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45983.090771296294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45983.090771296294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45983.090771296294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45983.090771296294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45983.090771296294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45983.090771296294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45983.090771296294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45983.090771296294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45983.090771296294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45983.090771296294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45983.090771296294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45983.090771296294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45983.090771296294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45983.090771296294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45983.090771296294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45983.090771296294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45983.090771296294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45983.090771296294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45983.090771296294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45983.090771296294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45983.090771296294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45983.090771296294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45983.090771296294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45983.090771296294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45983.090771296294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45983.090771296294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45983.090771296294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45983.090771296294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45983.090771296294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45983.090771296294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45983.090771296294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45983.090771296294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45983.090771296294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45983.090771296294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45983.090771296294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45983.090771296294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45983.090771296294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45983.090771296294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45983.090771296294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45983.090771296294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45983.090771296294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45983.090771296294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45983.090771296294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45983.090771296294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45983.090771296294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45983.090771296294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45983.090771296294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45983.090771296294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45983.090771296294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45983.090771296294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45983.090771296294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45983.090771296294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45983.090771296294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45983.090771296294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45983.090771296294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45983.090771296294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45983.090771296294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45983.090771296294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45983.090771296294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45983.090771296294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45983.090771296294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45983.090771296294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45983.090771296294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45983.090771296294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45983.090771296294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45983.090771296294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45983.090771296294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45983.090771296294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45983.090771296294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45983.090771296294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45983.090771296294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45983.090771296294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45983.090771296294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45983.090771296294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45983.090771296294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45983.090771296294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45983.090771296294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45983.090771296294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45983.090771296294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45983.090771296294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45983.090771296294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45983.090771296294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45983.090771296294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45983.090771296294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45983.090771296294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45983.090771296294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45983.090771296294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45983.090771296294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45983.090771296294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45983.090771296294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45983.090771296294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45983.090771296294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45983.090771296294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45983.090771296294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45983.090771296294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45983.090771296294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45983.090771296294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45983.090771296294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45983.090771296294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45983.090771296294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45983.090771296294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45983.090771296294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45983.090771296294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45983.090771296294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45983.090771296294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45983.090771296294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45983.090771296294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45983.090771296294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45983.090771296294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45983.090771296294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45983.090771296294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45983.090771296294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45983.090771296294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45983.090771296294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45983.090771296294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45983.090771296294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45983.090771296294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45983.090771296294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45983.090771296294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45983.090771296294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45983.090771296294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45983.090771296294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45983.090771296294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45983.090771296294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45983.090771296294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45983.090771296294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45983.090771296294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45983.090771296294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45983.090771296294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45983.090771296294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45983.090771296294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45983.090771296294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45983.090771296294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45983.090771296294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45983.090771296294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45983.090771296294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45983.090771296294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45983.090771296294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45983.090771296294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45983.090771296294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45983.090771296294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45983.090771296294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45983.090771296294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45983.090771296294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45983.090771296294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45983.090771296294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45983.090771296294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45983.090771296294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45983.090771296294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45983.090771296294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45983.090771296294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45983.090771296294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45983.090771296294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45983.090771296294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45983.090771296294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45983.090771296294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45983.090771296294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45983.090771296294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45983.090771296294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45983.090771296294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45983.090771296294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45983.090771296294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45983.090771296294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45983.090771296294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45983.090771296294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45983.090771296294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45983.090771296294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45983.090771296294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45983.090771296294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45983.090771296294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45983.090771296294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45983.090771296294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45983.090771296294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45983.090771296294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45983.090771296294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45983.090771296294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45983.090771296294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45983.090771296294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45983.090771296294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45983.090771296294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45983.090771296294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45983.090771296294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45983.090771296294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45983.090771296294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45983.090771296294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45983.090771296294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45983.090771296294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45983.090771296294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45983.090771296294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45983.090771296294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45983.090771296294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45983.090771296294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45983.090771296294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45983.090771296294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45983.090771296294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45983.090771296294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45983.090771296294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45983.090771296294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45983.090771296294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45983.090771296294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45983.090771296294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45983.090771296294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45983.090771296294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45983.090771296294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45983.090771296294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45983.090771296294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45983.090771296294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45983.090771296294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45983.090771296294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45983.090771296294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45983.090771296294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45983.090771296294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45983.090771296294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45983.090771296294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45983.090771296294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45983.090771296294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45983.090771296294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45983.090771296294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45983.090771296294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45983.090771296294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45983.090771296294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45983.090771296294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45983.090771296294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45983.090771296294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45983.090771296294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45983.090771296294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45983.090771296294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45983.090771296294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45983.090771296294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45983.090771296294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45983.090771296294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45983.090771296294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45983.090771296294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45983.090771296294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45983.090771296294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45983.090771296294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45983.090771296294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45983.090771296294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45983.090771296294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45983.090771296294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45983.090771296294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45983.090771296294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45983.090771296294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45983.090771296294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45983.090771296294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45983.090771296294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45983.090771296294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45983.090771296294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45983.090771296294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45983.090771296294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45983.090771296294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45983.090771296294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45983.090771296294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45983.090771296294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45983.090771296294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45983.090771296294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45983.090771296294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45983.090771296294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45983.090771296294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45983.090771296294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45983.090771296294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45983.090771296294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45983.090771296294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45983.090771296294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45983.090771296294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45983.090771296294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45983.090771296294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45983.090771296294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45983.090771296294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45983.090771296294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45983.090771296294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45983.090771296294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45983.090771296294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45983.090771296294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45983.090771296294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45983.090771296294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45983.090771296294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45983.090771296294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45983.090771296294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45983.090771296294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45983.090771296294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45983.090771296294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45983.090771296294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45983.090771296294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45983.090771296294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45983.090771296294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45983.090771296294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45983.090771296294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45983.090771296294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45983.090771296294</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279.61005370369821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20" ca="1" si="0">IFERROR(NOW()-F3,"")</f>
        <v>0.10674351851776009</v>
      </c>
      <c r="H3" s="95">
        <v>45982.978587962964</v>
      </c>
      <c r="I3" s="113" t="str">
        <f>IFERROR(VLOOKUP(D3,DB!A:F,6,0),"")</f>
        <v>Generator-SG</v>
      </c>
      <c r="J3" s="113" t="str">
        <f>IFERROR(VLOOKUP(D3,DB!A:G,7,0),"")</f>
        <v>No BB Shifted</v>
      </c>
      <c r="K3" s="97" t="s">
        <v>39108</v>
      </c>
      <c r="L3" s="91" t="str">
        <f>IFERROR(VLOOKUP(D3,DB!A:I,9,0),"")</f>
        <v>Latis</v>
      </c>
    </row>
    <row r="4" spans="1:16" ht="15" customHeight="1">
      <c r="A4" s="113"/>
      <c r="B4" s="113" t="str">
        <f>IFERROR(VLOOKUP(D4,DB!A:K,11,0),"")</f>
        <v>R4</v>
      </c>
      <c r="C4" s="93">
        <v>2</v>
      </c>
      <c r="D4" s="91" t="s">
        <v>36844</v>
      </c>
      <c r="E4" s="94" t="s">
        <v>39021</v>
      </c>
      <c r="F4" s="95"/>
      <c r="G4" s="96">
        <f t="shared" ca="1" si="0"/>
        <v>45983.090771296294</v>
      </c>
      <c r="H4" s="95">
        <v>45983.076435185183</v>
      </c>
      <c r="I4" s="113" t="str">
        <f>IFERROR(VLOOKUP(D4,DB!A:F,6,0),"")</f>
        <v>Generator-SG</v>
      </c>
      <c r="J4" s="113" t="str">
        <f>IFERROR(VLOOKUP(D4,DB!A:G,7,0),"")</f>
        <v>Weak</v>
      </c>
      <c r="K4" s="97" t="s">
        <v>39108</v>
      </c>
      <c r="L4" s="91" t="str">
        <f>IFERROR(VLOOKUP(D4,DB!A:I,9,0),"")</f>
        <v>Latis</v>
      </c>
    </row>
    <row r="5" spans="1:16" ht="15" customHeight="1">
      <c r="A5" s="113"/>
      <c r="B5" s="113" t="str">
        <f>IFERROR(VLOOKUP(D5,DB!A:K,11,0),"")</f>
        <v/>
      </c>
      <c r="C5" s="93"/>
      <c r="D5" s="91"/>
      <c r="E5" s="94"/>
      <c r="F5" s="95"/>
      <c r="G5" s="96">
        <f t="shared" ca="1" si="0"/>
        <v>45983.090771296294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45983.090771296294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45983.090771296294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45983.090771296294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45983.090771296294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45983.090771296294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45983.090771296294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45983.090771296294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45983.090771296294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45983.090771296294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45983.090771296294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45983.090771296294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45983.090771296294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45983.090771296294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45983.090771296294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45983.090771296294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45983.090771296294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45983.090771296294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45983.090771296294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45983.090771296294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45983.090771296294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45983.090771296294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45983.090771296294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45983.090771296294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45983.090771296294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45983.090771296294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45983.090771296294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45983.090771296294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45983.090771296294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45983.090771296294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45983.090771296294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45983.090771296294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45983.090771296294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45983.090771296294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45983.090771296294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45983.090771296294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45983.090771296294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45983.090771296294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45983.090771296294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45983.090771296294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45983.090771296294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45983.090771296294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45983.090771296294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45983.090771296294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45983.090771296294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45983.090771296294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45983.090771296294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45983.090771296294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45983.090771296294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45983.090771296294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45983.090771296294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45983.090771296294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45983.090771296294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45983.090771296294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45983.090771296294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45983.090771296294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45983.090771296294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45983.090771296294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45983.090771296294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45983.090771296294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45983.090771296294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45983.090771296294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45983.090771296294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45983.090771296294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45983.090771296294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45983.090771296294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45983.090771296294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45983.090771296294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45983.090771296294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45983.090771296294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45983.090771296294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45983.090771296294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45983.090771296294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45983.090771296294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45983.090771296294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45983.090771296294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45983.090771296294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45983.090771296294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45983.090771296294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45983.090771296294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45983.090771296294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45983.090771296294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45983.090771296294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45983.090771296294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45983.090771296294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45983.090771296294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45983.090771296294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45983.090771296294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45983.090771296294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45983.090771296294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45983.090771296294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45983.090771296294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45983.090771296294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45983.090771296294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45983.090771296294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45983.090771296294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45983.090771296294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45983.090771296294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45983.090771296294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45983.090771296294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45983.090771296294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45983.090771296294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45983.090771296294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45983.090771296294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45983.090771296294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45983.090771296294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45983.090771296294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45983.090771296294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45983.090771296294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45983.090771296294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45983.090771296294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45983.090771296294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45983.090771296294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45983.090771296294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45983.090771296294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45983.090771296294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45983.090771296294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45983.090771296294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45983.090771296294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45983.090771296294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45983.090771296294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45983.090771296294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45983.090771296294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45983.090771296294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45983.090771296294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45983.090771296294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45983.090771296294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45983.090771296294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45983.090771296294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45983.090771296294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45983.090771296294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45983.090771296294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45983.090771296294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45983.090771296294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45983.090771296294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45983.090771296294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45983.090771296294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45983.090771296294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45983.090771296294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45983.090771296294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45983.090771296294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45983.090771296294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45983.090771296294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45983.090771296294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45983.090771296294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45983.090771296294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45983.090771296294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45983.090771296294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45983.090771296294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45983.090771296294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45983.090771296294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45983.090771296294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45983.090771296294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45983.090771296294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45983.090771296294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45983.090771296294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45983.090771296294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45983.090771296294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45983.090771296294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45983.090771296294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45983.090771296294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45983.090771296294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45983.090771296294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45983.090771296294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45983.090771296294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45983.090771296294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45983.090771296294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45983.090771296294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45983.090771296294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45983.090771296294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45983.090771296294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45983.090771296294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45983.090771296294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45983.090771296294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45983.090771296294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45983.090771296294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45983.090771296294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45983.090771296294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45983.090771296294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45983.090771296294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45983.090771296294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45983.090771296294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45983.090771296294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45983.090771296294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45983.090771296294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45983.090771296294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45983.090771296294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45983.090771296294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45983.090771296294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45983.090771296294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45983.090771296294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45983.090771296294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45983.090771296294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45983.090771296294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45983.090771296294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45983.090771296294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45983.090771296294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45983.090771296294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45983.090771296294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45983.090771296294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45983.090771296294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45983.090771296294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45983.090771296294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45983.090771296294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45983.090771296294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45983.090771296294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45983.090771296294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45983.090771296294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45983.090771296294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45983.090771296294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45983.090771296294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45983.090771296294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45983.090771296294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45983.090771296294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45983.090771296294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45983.090771296294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45983.090771296294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45983.090771296294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45983.090771296294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45983.090771296294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45983.090771296294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45983.090771296294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45983.090771296294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45983.090771296294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45983.090771296294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45983.090771296294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45983.090771296294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45983.090771296294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45983.090771296294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45983.090771296294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45983.090771296294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45983.090771296294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45983.090771296294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45983.090771296294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45983.090771296294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45983.090771296294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45983.090771296294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45983.090771296294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45983.090771296294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45983.090771296294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45983.090771296294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45983.090771296294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45983.090771296294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45983.090771296294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45983.090771296294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45983.090771296294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45983.090771296294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45983.090771296294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45983.090771296294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45983.090771296294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45983.090771296294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45983.090771296294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45983.090771296294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45983.090771296294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45983.090771296294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45983.090771296294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45983.090771296294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45983.090771296294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45983.090771296294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45983.090771296294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45983.090771296294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45983.090771296294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45983.090771296294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45983.090771296294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45983.090771296294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45983.090771296294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45983.090771296294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45983.090771296294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45983.090771296294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45983.090771296294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45983.090771296294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45983.090771296294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45983.090771296294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45983.090771296294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45983.090771296294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45983.090771296294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45983.090771296294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45983.090771296294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45983.090771296294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45983.090771296294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45983.090771296294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45983.090771296294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45983.090771296294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45983.090771296294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45983.090771296294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45983.090771296294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45983.090771296294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45983.090771296294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45983.090771296294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45983.090771296294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45983.090771296294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45983.090771296294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45983.090771296294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45983.090771296294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45983.090771296294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45983.090771296294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45983.090771296294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45983.090771296294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45983.090771296294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45983.090771296294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45983.090771296294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45983.090771296294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45983.090771296294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45983.090771296294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45983.090771296294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45983.090771296294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45983.090771296294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45983.090771296294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45983.090771296294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45983.090771296294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45983.090771296294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45983.090771296294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45983.090771296294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45983.090771296294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45983.090771296294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45983.090771296294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45983.090771296294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45983.090771296294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45983.090771296294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45983.090771296294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45983.090771296294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45983.090771296294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45983.090771296294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45983.090771296294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45983.090771296294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45983.090771296294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45983.090771296294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45983.090771296294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45983.090771296294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45983.090771296294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45983.090771296294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45983.090771296294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45983.090771296294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45983.090771296294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45983.090771296294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45983.090771296294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45983.090771296294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45983.090771296294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45983.090771296294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45983.090771296294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45983.090771296294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45983.090771296294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45983.090771296294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45983.090771296294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45983.090771296294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45983.090771296294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45983.090771296294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45983.090771296294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45983.090771296294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45983.090771296294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45983.090771296294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45983.090771296294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45983.090771296294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45983.090771296294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45983.090771296294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45983.090771296294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45983.090771296294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45983.090771296294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45983.090771296294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45983.090771296294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45983.090771296294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45983.090771296294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45983.090771296294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45983.090771296294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45983.090771296294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45983.090771296294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45983.090771296294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45983.090771296294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45983.090771296294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45983.090771296294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45983.090771296294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45983.090771296294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45983.090771296294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45983.090771296294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45983.090771296294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45983.090771296294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45983.090771296294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45983.090771296294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45983.090771296294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45983.090771296294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45983.090771296294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45983.090771296294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45983.090771296294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45983.090771296294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45983.090771296294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45983.090771296294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45983.090771296294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45983.090771296294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45983.090771296294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45983.090771296294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45983.090771296294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45983.090771296294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45983.090771296294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45983.090771296294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45983.090771296294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45983.090771296294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45983.090771296294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45983.090771296294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45983.090771296294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45983.090771296294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45983.090771296294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45983.090771296294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45983.090771296294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45983.090771296294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45983.090771296294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45983.090771296294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45983.090771296294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45983.090771296294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45983.090771296294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45983.090771296294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45983.090771296294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45983.090771296294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45983.090771296294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45983.090771296294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45983.090771296294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45983.090771296294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45983.090771296294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45983.090771296294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45983.090771296294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45983.090771296294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45983.090771296294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45983.090771296294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45983.090771296294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45983.090771296294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45983.090771296294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45983.090771296294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45983.090771296294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45983.090771296294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45983.090771296294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45983.090771296294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45983.090771296294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45983.090771296294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45983.090771296294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45983.090771296294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45983.090771296294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45983.090771296294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45983.090771296294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45983.090771296294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45983.090771296294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45983.090771296294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45983.090771296294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45983.090771296294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45983.090771296294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45983.090771296294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45983.090771296294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45983.090771296294</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6"/>
  <sheetViews>
    <sheetView topLeftCell="C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91.258711111106095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56.90189398147777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34.429660185182001</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5.5759680555565865</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1.7174726851808373</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32664</v>
      </c>
      <c r="E7" s="109" t="s">
        <v>39100</v>
      </c>
      <c r="F7" s="128">
        <v>45982.768553240741</v>
      </c>
      <c r="G7" s="111">
        <f ca="1">IFERROR(NOW()-F7,"")</f>
        <v>0.32221805555309402</v>
      </c>
      <c r="H7" s="128">
        <v>45982.753275462965</v>
      </c>
      <c r="I7" s="109" t="str">
        <f>IFERROR(VLOOKUP(D7,DB!A:F,6,0),"")</f>
        <v>SCECO</v>
      </c>
      <c r="J7" s="109" t="str">
        <f>IFERROR(VLOOKUP(D7,DB!A:G,7,0),"")</f>
        <v>Good</v>
      </c>
      <c r="K7" s="109" t="s">
        <v>39120</v>
      </c>
      <c r="L7" s="109" t="str">
        <f>IFERROR(VLOOKUP(D7,DB!A:I,9,0),"")</f>
        <v>Latis</v>
      </c>
    </row>
    <row r="8" spans="1:13">
      <c r="A8" s="109" t="s">
        <v>39121</v>
      </c>
      <c r="B8" s="109" t="str">
        <f>IFERROR(VLOOKUP(D8,DB!A:K,11,0),"")</f>
        <v>R5</v>
      </c>
      <c r="C8" s="109">
        <v>1</v>
      </c>
      <c r="D8" s="109" t="s">
        <v>15237</v>
      </c>
      <c r="E8" s="109" t="s">
        <v>39021</v>
      </c>
      <c r="F8" s="128">
        <v>45982.864016203705</v>
      </c>
      <c r="G8" s="111">
        <f ca="1">IFERROR(NOW()-F8,"")</f>
        <v>0.22675509258988313</v>
      </c>
      <c r="H8" s="128">
        <v>45982.843182870369</v>
      </c>
      <c r="I8" s="109" t="str">
        <f>IFERROR(VLOOKUP(D8,DB!A:F,6,0),"")</f>
        <v>SCECO</v>
      </c>
      <c r="J8" s="109" t="str">
        <f>IFERROR(VLOOKUP(D8,DB!A:G,7,0),"")</f>
        <v>Dead</v>
      </c>
      <c r="K8" s="109" t="s">
        <v>39122</v>
      </c>
      <c r="L8" s="109" t="str">
        <f>IFERROR(VLOOKUP(D8,DB!A:I,9,0),"")</f>
        <v>Latis</v>
      </c>
    </row>
    <row r="9" spans="1:13">
      <c r="A9" s="109" t="s">
        <v>39123</v>
      </c>
      <c r="B9" s="109" t="str">
        <f>IFERROR(VLOOKUP(D9,DB!A:K,11,0),"")</f>
        <v>R5</v>
      </c>
      <c r="C9" s="109">
        <v>1</v>
      </c>
      <c r="D9" s="109" t="s">
        <v>38153</v>
      </c>
      <c r="E9" s="109" t="s">
        <v>39021</v>
      </c>
      <c r="F9" s="128">
        <v>45983.047094907408</v>
      </c>
      <c r="G9" s="111">
        <f ca="1">IFERROR(NOW()-F9,"")</f>
        <v>4.3676388886524364E-2</v>
      </c>
      <c r="H9" s="110">
        <v>45983.041006944448</v>
      </c>
      <c r="I9" s="109" t="str">
        <f>IFERROR(VLOOKUP(D9,DB!A:F,6,0),"")</f>
        <v>SCECO</v>
      </c>
      <c r="J9" s="109" t="str">
        <f>IFERROR(VLOOKUP(D9,DB!A:G,7,0),"")</f>
        <v>Haj Removal</v>
      </c>
      <c r="K9" s="109" t="s">
        <v>39124</v>
      </c>
      <c r="L9" s="109" t="str">
        <f>IFERROR(VLOOKUP(D9,DB!A:I,9,0),"")</f>
        <v>Latis</v>
      </c>
    </row>
    <row r="10" spans="1:13">
      <c r="A10" s="109"/>
      <c r="B10" s="109" t="str">
        <f>IFERROR(VLOOKUP(D10,DB!A:K,11,0),"")</f>
        <v/>
      </c>
      <c r="C10" s="109"/>
      <c r="D10" s="109"/>
      <c r="E10" s="109"/>
      <c r="F10" s="109"/>
      <c r="G10" s="111">
        <f ca="1">IFERROR(NOW()-F10,"")</f>
        <v>45983.090771296294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45983.090771296294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45983.090771296294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45983.090771296294</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45983.090771296294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45983.090771296294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45983.090771296294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45983.090771296294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45983.090771296294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45983.090771296294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45983.090771296294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45983.090771296294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45983.090771296294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45983.090771296294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45983.090771296294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45983.090771296294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45983.090771296294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45983.090771296294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45983.090771296294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45983.090771296294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45983.090771296294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45983.090771296294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45983.090771296294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45983.090771296294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45983.090771296294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45983.090771296294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45983.090771296294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45983.090771296294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45983.090771296294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45983.090771296294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45983.090771296294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45983.090771296294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45983.090771296294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45983.090771296294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45983.090771296294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45983.090771296294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45983.090771296294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45983.090771296294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45983.090771296294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45983.090771296294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45983.090771296294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45983.090771296294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45983.090771296294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45983.090771296294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45983.090771296294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45983.090771296294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45983.090771296294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45983.090771296294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45983.090771296294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45983.090771296294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45983.090771296294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45983.090771296294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45983.090771296294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45983.090771296294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45983.090771296294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45983.090771296294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45983.090771296294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45983.090771296294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45983.090771296294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45983.090771296294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45983.090771296294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45983.090771296294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45983.090771296294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45983.090771296294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45983.090771296294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45983.090771296294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45983.090771296294</v>
      </c>
      <c r="H76" s="109"/>
      <c r="I76" s="109" t="str">
        <f>IFERROR(VLOOKUP(D76,DB!A:F,6,0),"")</f>
        <v/>
      </c>
      <c r="J76" s="109" t="str">
        <f>IFERROR(VLOOKUP(D76,DB!A:G,7,0),"")</f>
        <v/>
      </c>
      <c r="K76" s="109"/>
      <c r="L76" s="109" t="str">
        <f>IFERROR(VLOOKUP(D76,DB!A:I,9,0),"")</f>
        <v/>
      </c>
    </row>
    <row r="77" spans="1:12">
      <c r="A77" s="131"/>
      <c r="B77" s="131" t="str">
        <f>IFERROR(VLOOKUP(D77,DB!A:K,11,0),"")</f>
        <v/>
      </c>
      <c r="C77" s="131"/>
      <c r="D77" s="131"/>
      <c r="E77" s="131"/>
      <c r="F77" s="132"/>
      <c r="G77" s="111">
        <f ca="1">IFERROR(NOW()-F77,"")</f>
        <v>45983.090771296294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45983.090771296294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45983.090771296294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45983.090771296294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45983.090771296294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45983.090771296294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45983.090771296294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45983.090771296294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45983.090771296294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45983.090771296294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45983.090771296294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45983.090771296294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45983.090771296294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45983.090771296294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45983.090771296294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45983.090771296294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45983.090771296294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45983.090771296294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45983.090771296294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45983.090771296294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45983.090771296294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45983.090771296294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45983.090771296294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45983.090771296294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45983.090771296294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45983.090771296294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45983.090771296294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45983.090771296294</v>
      </c>
      <c r="H104" s="132"/>
      <c r="I104" s="131" t="str">
        <f>IFERROR(VLOOKUP(D104,DB!A:F,6,0),"")</f>
        <v/>
      </c>
      <c r="J104" s="131" t="str">
        <f>IFERROR(VLOOKUP(D104,DB!A:G,7,0),"")</f>
        <v/>
      </c>
      <c r="K104" s="131"/>
      <c r="L104" s="131" t="str">
        <f>IFERROR(VLOOKUP(D104,DB!A:I,9,0),"")</f>
        <v/>
      </c>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45983.090771296294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45983.090771296294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45983.090771296294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45983.090771296294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45983.090771296294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45983.090771296294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45983.090771296294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45983.090771296294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45983.090771296294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45983.090771296294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45983.090771296294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45983.090771296294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45983.090771296294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45983.090771296294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45983.090771296294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45983.090771296294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45983.090771296294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45983.090771296294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45983.090771296294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45983.090771296294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45983.090771296294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45983.090771296294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45983.090771296294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45983.090771296294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45983.090771296294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45983.090771296294</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2025-11-21T23:12:33Z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